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B9196F1F-46DF-430F-97B1-903E9B2956F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T39" i="7"/>
  <c r="F33" i="7"/>
  <c r="M32" i="7"/>
  <c r="F38" i="7"/>
  <c r="J33" i="7"/>
  <c r="O32" i="7"/>
  <c r="O38" i="7"/>
  <c r="H32" i="7"/>
  <c r="P38" i="7"/>
  <c r="G32" i="7"/>
  <c r="S32" i="7"/>
  <c r="C38" i="7"/>
  <c r="T32" i="7"/>
  <c r="H208" i="7"/>
  <c r="N33" i="7"/>
  <c r="K39" i="7"/>
  <c r="G38" i="7"/>
  <c r="N32" i="7"/>
  <c r="H211" i="7"/>
  <c r="N39" i="7"/>
  <c r="M33" i="7"/>
  <c r="D39" i="7"/>
  <c r="G212" i="7"/>
  <c r="J39" i="7"/>
  <c r="J38" i="7"/>
  <c r="G39" i="7"/>
  <c r="D38" i="7"/>
  <c r="O39" i="7"/>
  <c r="K32" i="7"/>
  <c r="I39" i="7"/>
  <c r="S38" i="7"/>
  <c r="R39" i="7"/>
  <c r="K33" i="7"/>
  <c r="J32" i="7"/>
  <c r="G211" i="7"/>
  <c r="G33" i="7"/>
  <c r="E39" i="7"/>
  <c r="S39" i="7"/>
  <c r="G207" i="7"/>
  <c r="I38" i="7"/>
  <c r="C39" i="7"/>
  <c r="R33" i="7"/>
  <c r="R38" i="7"/>
  <c r="F32" i="7"/>
  <c r="P33" i="7"/>
  <c r="F212" i="7"/>
  <c r="H39" i="7"/>
  <c r="P39" i="7"/>
  <c r="C32" i="7"/>
  <c r="F39" i="7"/>
  <c r="L39" i="7"/>
  <c r="M38" i="7"/>
  <c r="H33" i="7"/>
  <c r="H212" i="7"/>
  <c r="D33" i="7"/>
  <c r="M39" i="7"/>
  <c r="L38" i="7"/>
  <c r="N38" i="7"/>
  <c r="K38" i="7"/>
  <c r="R32" i="7"/>
  <c r="Q38" i="7"/>
  <c r="D32" i="7"/>
  <c r="E33" i="7"/>
  <c r="E32" i="7"/>
  <c r="S33" i="7"/>
  <c r="C33" i="7"/>
  <c r="Q32" i="7"/>
  <c r="Q33" i="7"/>
  <c r="L33" i="7"/>
  <c r="F208" i="7"/>
  <c r="T33" i="7"/>
  <c r="L32" i="7"/>
  <c r="T38" i="7"/>
  <c r="O33" i="7"/>
  <c r="E38" i="7"/>
  <c r="F211" i="7"/>
  <c r="H207" i="7"/>
  <c r="I32" i="7"/>
  <c r="F207" i="7"/>
  <c r="H38" i="7"/>
  <c r="P32" i="7"/>
  <c r="I33" i="7"/>
  <c r="G208" i="7"/>
  <c r="F42" i="7" l="1"/>
  <c r="T43" i="7"/>
  <c r="J43" i="7"/>
  <c r="G42" i="7"/>
  <c r="H43" i="7"/>
  <c r="P43" i="7"/>
  <c r="L43" i="7"/>
  <c r="F43" i="7"/>
  <c r="E112" i="7"/>
  <c r="C84" i="7"/>
  <c r="E127" i="7"/>
  <c r="C62" i="7"/>
  <c r="E93" i="7"/>
  <c r="E65" i="7"/>
  <c r="J42" i="7"/>
  <c r="D151" i="7"/>
  <c r="C123" i="7"/>
  <c r="D78" i="7"/>
  <c r="E120" i="7"/>
  <c r="C95" i="7"/>
  <c r="E125" i="7"/>
  <c r="E79" i="7"/>
  <c r="D131" i="7"/>
  <c r="C43" i="7"/>
  <c r="C126" i="7"/>
  <c r="C42" i="7"/>
  <c r="U38" i="7"/>
  <c r="C125" i="7"/>
  <c r="D128" i="7"/>
  <c r="G129" i="7"/>
  <c r="E94" i="7"/>
  <c r="E99" i="7"/>
  <c r="D141" i="7"/>
  <c r="E140" i="7"/>
  <c r="E116" i="7"/>
  <c r="D80" i="7"/>
  <c r="R42" i="7"/>
  <c r="D59" i="7"/>
  <c r="F154" i="7"/>
  <c r="E119" i="7"/>
  <c r="O43" i="7"/>
  <c r="E77" i="7"/>
  <c r="D70" i="7"/>
  <c r="K43" i="7"/>
  <c r="D145" i="7"/>
  <c r="C107" i="7"/>
  <c r="C106" i="7"/>
  <c r="I42" i="7"/>
  <c r="E68" i="7"/>
  <c r="E102" i="7"/>
  <c r="C135" i="7"/>
  <c r="E108" i="7"/>
  <c r="D42" i="7"/>
  <c r="D92" i="7"/>
  <c r="K42" i="7"/>
  <c r="D43" i="7"/>
  <c r="T42" i="7"/>
  <c r="D75" i="7"/>
  <c r="G67" i="7"/>
  <c r="D125" i="7"/>
  <c r="E150" i="7"/>
  <c r="E105" i="7"/>
  <c r="F112" i="7"/>
  <c r="S42" i="7"/>
  <c r="M43" i="7"/>
  <c r="R43" i="7"/>
  <c r="E147" i="7"/>
  <c r="E60" i="7"/>
  <c r="D129" i="7"/>
  <c r="D170" i="7"/>
  <c r="D171" i="7"/>
  <c r="G99" i="7"/>
  <c r="C66" i="7"/>
  <c r="D140" i="7"/>
  <c r="C72" i="7"/>
  <c r="E165" i="7"/>
  <c r="D159" i="7"/>
  <c r="H151" i="7"/>
  <c r="C80" i="7"/>
  <c r="D122" i="7"/>
  <c r="E146" i="7"/>
  <c r="D152" i="7"/>
  <c r="C131" i="7"/>
  <c r="C60" i="7"/>
  <c r="P42" i="7"/>
  <c r="D173" i="7"/>
  <c r="D61" i="7"/>
  <c r="H131" i="7"/>
  <c r="E133" i="7"/>
  <c r="D130" i="7"/>
  <c r="E172" i="7"/>
  <c r="D158" i="7"/>
  <c r="D175" i="7"/>
  <c r="D134" i="7"/>
  <c r="C104" i="7"/>
  <c r="E128" i="7"/>
  <c r="E88" i="7"/>
  <c r="D103" i="7"/>
  <c r="C92" i="7"/>
  <c r="C172" i="7"/>
  <c r="D74" i="7"/>
  <c r="C159" i="7"/>
  <c r="C101" i="7"/>
  <c r="D81" i="7"/>
  <c r="C61" i="7"/>
  <c r="E131" i="7"/>
  <c r="D85" i="7"/>
  <c r="D142" i="7"/>
  <c r="C100" i="7"/>
  <c r="D67" i="7"/>
  <c r="D79" i="7"/>
  <c r="E83" i="7"/>
  <c r="C167" i="7"/>
  <c r="E42" i="7"/>
  <c r="O42" i="7"/>
  <c r="H42" i="7"/>
  <c r="C162" i="7"/>
  <c r="E122" i="7"/>
  <c r="C140" i="7"/>
  <c r="D98" i="7"/>
  <c r="E142" i="7"/>
  <c r="D88" i="7"/>
  <c r="D169" i="7"/>
  <c r="C82" i="7"/>
  <c r="C102" i="7"/>
  <c r="D94" i="7"/>
  <c r="E43" i="7"/>
  <c r="E164" i="7"/>
  <c r="D76" i="7"/>
  <c r="C87" i="7"/>
  <c r="D144" i="7"/>
  <c r="M42" i="7"/>
  <c r="E130" i="7"/>
  <c r="D124" i="7"/>
  <c r="E85" i="7"/>
  <c r="C88" i="7"/>
  <c r="C158" i="7"/>
  <c r="D155" i="7"/>
  <c r="C136" i="7"/>
  <c r="D106" i="7"/>
  <c r="L42" i="7"/>
  <c r="C75" i="7"/>
  <c r="D114" i="7"/>
  <c r="D101" i="7"/>
  <c r="E73" i="7"/>
  <c r="E155" i="7"/>
  <c r="C147" i="7"/>
  <c r="D139" i="7"/>
  <c r="N43" i="7"/>
  <c r="C174" i="7"/>
  <c r="D57" i="7"/>
  <c r="C98" i="7"/>
  <c r="C70" i="7"/>
  <c r="C117" i="7"/>
  <c r="D149" i="7"/>
  <c r="E126" i="7"/>
  <c r="C122" i="7"/>
  <c r="E135" i="7"/>
  <c r="E167" i="7"/>
  <c r="C99" i="7"/>
  <c r="C79" i="7"/>
  <c r="C85" i="7"/>
  <c r="E117" i="7"/>
  <c r="C142" i="7"/>
  <c r="E80" i="7"/>
  <c r="D105" i="7"/>
  <c r="E111" i="7"/>
  <c r="E129" i="7"/>
  <c r="C116" i="7"/>
  <c r="D102" i="7"/>
  <c r="E66" i="7"/>
  <c r="C155" i="7"/>
  <c r="E101" i="7"/>
  <c r="E59" i="7"/>
  <c r="E168" i="7"/>
  <c r="E115" i="7"/>
  <c r="C152" i="7"/>
  <c r="E95" i="7"/>
  <c r="E71" i="7"/>
  <c r="H107" i="7"/>
  <c r="E144" i="7"/>
  <c r="C157" i="7"/>
  <c r="Q42" i="7"/>
  <c r="C133" i="7"/>
  <c r="F93" i="7"/>
  <c r="D110" i="7"/>
  <c r="E78" i="7"/>
  <c r="D126" i="7"/>
  <c r="N42" i="7"/>
  <c r="G65" i="7"/>
  <c r="C150" i="7"/>
  <c r="E92" i="7"/>
  <c r="E153" i="7"/>
  <c r="E118" i="7"/>
  <c r="D132" i="7"/>
  <c r="D83" i="7"/>
  <c r="C64" i="7"/>
  <c r="E161" i="7"/>
  <c r="D109" i="7"/>
  <c r="E57" i="7"/>
  <c r="E173" i="7"/>
  <c r="E100" i="7"/>
  <c r="C156" i="7"/>
  <c r="F108" i="7"/>
  <c r="E159" i="7"/>
  <c r="D120" i="7"/>
  <c r="C111" i="7"/>
  <c r="E158" i="7"/>
  <c r="I43" i="7"/>
  <c r="D73" i="7"/>
  <c r="D108" i="7"/>
  <c r="E156" i="7"/>
  <c r="D136" i="7"/>
  <c r="E81" i="7"/>
  <c r="C118" i="7"/>
  <c r="E171" i="7"/>
  <c r="D77" i="7"/>
  <c r="D168" i="7"/>
  <c r="E132" i="7"/>
  <c r="D157" i="7"/>
  <c r="E121" i="7"/>
  <c r="D97" i="7"/>
  <c r="E137" i="7"/>
  <c r="C103" i="7"/>
  <c r="G43" i="7"/>
  <c r="D99" i="7"/>
  <c r="H71" i="7"/>
  <c r="E89" i="7"/>
  <c r="D117" i="7"/>
  <c r="C69" i="7"/>
  <c r="E141" i="7"/>
  <c r="C58" i="7"/>
  <c r="C165" i="7"/>
  <c r="C90" i="7"/>
  <c r="E113" i="7"/>
  <c r="D156" i="7"/>
  <c r="E87" i="7"/>
  <c r="C138" i="7"/>
  <c r="E139" i="7"/>
  <c r="E75" i="7"/>
  <c r="D172" i="7"/>
  <c r="E61" i="7"/>
  <c r="D84" i="7"/>
  <c r="C170" i="7"/>
  <c r="E109" i="7"/>
  <c r="F143" i="7"/>
  <c r="E138" i="7"/>
  <c r="D135" i="7"/>
  <c r="S43" i="7"/>
  <c r="E175" i="7"/>
  <c r="F129" i="7"/>
  <c r="E145" i="7"/>
  <c r="H104" i="7"/>
  <c r="C114" i="7"/>
  <c r="E76" i="7"/>
  <c r="D90" i="7"/>
  <c r="D147" i="7"/>
  <c r="E124" i="7"/>
  <c r="G68" i="7"/>
  <c r="D72" i="7"/>
  <c r="C74" i="7"/>
  <c r="F124" i="7"/>
  <c r="H134" i="7"/>
  <c r="G137" i="7"/>
  <c r="C168" i="7"/>
  <c r="C128" i="7"/>
  <c r="C119" i="7"/>
  <c r="E110" i="7"/>
  <c r="E143" i="7"/>
  <c r="D71" i="7"/>
  <c r="C130" i="7"/>
  <c r="D95" i="7"/>
  <c r="D68" i="7"/>
  <c r="D165" i="7"/>
  <c r="D69" i="7"/>
  <c r="F167" i="7"/>
  <c r="D167" i="7"/>
  <c r="E151" i="7"/>
  <c r="C113" i="7"/>
  <c r="E62" i="7"/>
  <c r="C109" i="7"/>
  <c r="E157" i="7"/>
  <c r="C110" i="7"/>
  <c r="C161" i="7"/>
  <c r="C78" i="7"/>
  <c r="E82" i="7"/>
  <c r="G121" i="7"/>
  <c r="H81" i="7"/>
  <c r="D113" i="7"/>
  <c r="D118" i="7"/>
  <c r="D137" i="7"/>
  <c r="G159" i="7"/>
  <c r="H106" i="7"/>
  <c r="E96" i="7"/>
  <c r="D66" i="7"/>
  <c r="G92" i="7"/>
  <c r="H119" i="7"/>
  <c r="D112" i="7"/>
  <c r="C134" i="7"/>
  <c r="E74" i="7"/>
  <c r="C163" i="7"/>
  <c r="D64" i="7"/>
  <c r="H85" i="7"/>
  <c r="F80" i="7"/>
  <c r="E149" i="7"/>
  <c r="C65" i="7"/>
  <c r="C171" i="7"/>
  <c r="E64" i="7"/>
  <c r="D93" i="7"/>
  <c r="E136" i="7"/>
  <c r="C132" i="7"/>
  <c r="E152" i="7"/>
  <c r="E163" i="7"/>
  <c r="D143" i="7"/>
  <c r="D91" i="7"/>
  <c r="C166" i="7"/>
  <c r="D150" i="7"/>
  <c r="C112" i="7"/>
  <c r="E154" i="7"/>
  <c r="C146" i="7"/>
  <c r="E170" i="7"/>
  <c r="G151" i="7"/>
  <c r="E166" i="7"/>
  <c r="C77" i="7"/>
  <c r="D65" i="7"/>
  <c r="H159" i="7"/>
  <c r="F59" i="7"/>
  <c r="E103" i="7"/>
  <c r="C91" i="7"/>
  <c r="E114" i="7"/>
  <c r="C63" i="7"/>
  <c r="E69" i="7"/>
  <c r="H61" i="7"/>
  <c r="G167" i="7"/>
  <c r="C129" i="7"/>
  <c r="D138" i="7"/>
  <c r="G64" i="7"/>
  <c r="G103" i="7"/>
  <c r="E86" i="7"/>
  <c r="C175" i="7"/>
  <c r="F78" i="7"/>
  <c r="F91" i="7"/>
  <c r="F149" i="7"/>
  <c r="H157" i="7"/>
  <c r="E70" i="7"/>
  <c r="D123" i="7"/>
  <c r="C86" i="7"/>
  <c r="C73" i="7"/>
  <c r="F69" i="7"/>
  <c r="D153" i="7"/>
  <c r="E91" i="7"/>
  <c r="E84" i="7"/>
  <c r="H63" i="7"/>
  <c r="C160" i="7"/>
  <c r="D160" i="7"/>
  <c r="H74" i="7"/>
  <c r="H141" i="7"/>
  <c r="D58" i="7"/>
  <c r="E162" i="7"/>
  <c r="G118" i="7"/>
  <c r="G96" i="7"/>
  <c r="H128" i="7"/>
  <c r="C154" i="7"/>
  <c r="G89" i="7"/>
  <c r="G74" i="7"/>
  <c r="H93" i="7"/>
  <c r="E169" i="7"/>
  <c r="G95" i="7"/>
  <c r="E67" i="7"/>
  <c r="D166" i="7"/>
  <c r="F110" i="7"/>
  <c r="H109" i="7"/>
  <c r="E104" i="7"/>
  <c r="G108" i="7"/>
  <c r="D86" i="7"/>
  <c r="E58" i="7"/>
  <c r="F72" i="7"/>
  <c r="G148" i="7"/>
  <c r="D161" i="7"/>
  <c r="E97" i="7"/>
  <c r="D100" i="7"/>
  <c r="C89" i="7"/>
  <c r="C145" i="7"/>
  <c r="F89" i="7"/>
  <c r="F164" i="7"/>
  <c r="E72" i="7"/>
  <c r="H122" i="7"/>
  <c r="C148" i="7"/>
  <c r="C143" i="7"/>
  <c r="D121" i="7"/>
  <c r="H98" i="7"/>
  <c r="G97" i="7"/>
  <c r="D89" i="7"/>
  <c r="C59" i="7"/>
  <c r="C121" i="7"/>
  <c r="H140" i="7"/>
  <c r="C169" i="7"/>
  <c r="F133" i="7"/>
  <c r="D133" i="7"/>
  <c r="C173" i="7"/>
  <c r="C105" i="7"/>
  <c r="D111" i="7"/>
  <c r="C108" i="7"/>
  <c r="D87" i="7"/>
  <c r="G66" i="7"/>
  <c r="H96" i="7"/>
  <c r="G154" i="7"/>
  <c r="C94" i="7"/>
  <c r="G75" i="7"/>
  <c r="G101" i="7"/>
  <c r="F122" i="7"/>
  <c r="D154" i="7"/>
  <c r="H130" i="7"/>
  <c r="H92" i="7"/>
  <c r="F101" i="7"/>
  <c r="D96" i="7"/>
  <c r="F75" i="7"/>
  <c r="C137" i="7"/>
  <c r="H149" i="7"/>
  <c r="H80" i="7"/>
  <c r="H103" i="7"/>
  <c r="D148" i="7"/>
  <c r="G135" i="7"/>
  <c r="D163" i="7"/>
  <c r="H132" i="7"/>
  <c r="G165" i="7"/>
  <c r="F163" i="7"/>
  <c r="D162" i="7"/>
  <c r="C127" i="7"/>
  <c r="C97" i="7"/>
  <c r="C149" i="7"/>
  <c r="G94" i="7"/>
  <c r="H171" i="7"/>
  <c r="E134" i="7"/>
  <c r="G106" i="7"/>
  <c r="H57" i="7"/>
  <c r="H184" i="7" s="1"/>
  <c r="D60" i="7"/>
  <c r="G86" i="7"/>
  <c r="C144" i="7"/>
  <c r="F68" i="7"/>
  <c r="C68" i="7"/>
  <c r="D107" i="7"/>
  <c r="G81" i="7"/>
  <c r="D119" i="7"/>
  <c r="C67" i="7"/>
  <c r="H113" i="7"/>
  <c r="G87" i="7"/>
  <c r="H89" i="7"/>
  <c r="D115" i="7"/>
  <c r="F137" i="7"/>
  <c r="F144" i="7"/>
  <c r="E90" i="7"/>
  <c r="G57" i="7"/>
  <c r="G184" i="7" s="1"/>
  <c r="F147" i="7"/>
  <c r="C164" i="7"/>
  <c r="H166" i="7"/>
  <c r="D146" i="7"/>
  <c r="H108" i="7"/>
  <c r="H84" i="7"/>
  <c r="H64" i="7"/>
  <c r="F121" i="7"/>
  <c r="C115" i="7"/>
  <c r="C96" i="7"/>
  <c r="E148" i="7"/>
  <c r="F146" i="7"/>
  <c r="D82" i="7"/>
  <c r="G78" i="7"/>
  <c r="G138" i="7"/>
  <c r="H67" i="7"/>
  <c r="F152" i="7"/>
  <c r="F60" i="7"/>
  <c r="E174" i="7"/>
  <c r="F142" i="7"/>
  <c r="G83" i="7"/>
  <c r="G146" i="7"/>
  <c r="H79" i="7"/>
  <c r="H59" i="7"/>
  <c r="H100" i="7"/>
  <c r="H76" i="7"/>
  <c r="G88" i="7"/>
  <c r="C83" i="7"/>
  <c r="G161" i="7"/>
  <c r="G122" i="7"/>
  <c r="F71" i="7"/>
  <c r="F169" i="7"/>
  <c r="F82" i="7"/>
  <c r="C71" i="7"/>
  <c r="H73" i="7"/>
  <c r="G109" i="7"/>
  <c r="F170" i="7"/>
  <c r="F185" i="7" s="1"/>
  <c r="D63" i="7"/>
  <c r="H144" i="7"/>
  <c r="E98" i="7"/>
  <c r="F174" i="7"/>
  <c r="D164" i="7"/>
  <c r="C120" i="7"/>
  <c r="F172" i="7"/>
  <c r="H68" i="7"/>
  <c r="G172" i="7"/>
  <c r="G84" i="7"/>
  <c r="G111" i="7"/>
  <c r="G82" i="7"/>
  <c r="H58" i="7"/>
  <c r="C124" i="7"/>
  <c r="H116" i="7"/>
  <c r="F132" i="7"/>
  <c r="G123" i="7"/>
  <c r="F134" i="7"/>
  <c r="F118" i="7"/>
  <c r="G134" i="7"/>
  <c r="H60" i="7"/>
  <c r="F102" i="7"/>
  <c r="H75" i="7"/>
  <c r="F65" i="7"/>
  <c r="F139" i="7"/>
  <c r="F153" i="7"/>
  <c r="G98" i="7"/>
  <c r="C141" i="7"/>
  <c r="H97" i="7"/>
  <c r="G62" i="7"/>
  <c r="G107" i="7"/>
  <c r="G91" i="7"/>
  <c r="G156" i="7"/>
  <c r="F165" i="7"/>
  <c r="G61" i="7"/>
  <c r="H142" i="7"/>
  <c r="G125" i="7"/>
  <c r="F97" i="7"/>
  <c r="C139" i="7"/>
  <c r="F156" i="7"/>
  <c r="F141" i="7"/>
  <c r="H165" i="7"/>
  <c r="H88" i="7"/>
  <c r="H91" i="7"/>
  <c r="D116" i="7"/>
  <c r="F107" i="7"/>
  <c r="F105" i="7"/>
  <c r="F135" i="7"/>
  <c r="F175" i="7"/>
  <c r="G145" i="7"/>
  <c r="H173" i="7"/>
  <c r="G166" i="7"/>
  <c r="G58" i="7"/>
  <c r="G158" i="7"/>
  <c r="F87" i="7"/>
  <c r="H150" i="7"/>
  <c r="F158" i="7"/>
  <c r="H138" i="7"/>
  <c r="H66" i="7"/>
  <c r="G113" i="7"/>
  <c r="G136" i="7"/>
  <c r="C93" i="7"/>
  <c r="F58" i="7"/>
  <c r="G141" i="7"/>
  <c r="F157" i="7"/>
  <c r="F150" i="7"/>
  <c r="H153" i="7"/>
  <c r="F131" i="7"/>
  <c r="C151" i="7"/>
  <c r="E123" i="7"/>
  <c r="D62" i="7"/>
  <c r="H156" i="7"/>
  <c r="G73" i="7"/>
  <c r="E63" i="7"/>
  <c r="G153" i="7"/>
  <c r="G60" i="7"/>
  <c r="D174" i="7"/>
  <c r="F114" i="7"/>
  <c r="F111" i="7"/>
  <c r="G115" i="7"/>
  <c r="E160" i="7"/>
  <c r="H127" i="7"/>
  <c r="H78" i="7"/>
  <c r="G160" i="7"/>
  <c r="H163" i="7"/>
  <c r="F120" i="7"/>
  <c r="F88" i="7"/>
  <c r="F160" i="7"/>
  <c r="G128" i="7"/>
  <c r="G79" i="7"/>
  <c r="F117" i="7"/>
  <c r="F106" i="7"/>
  <c r="G102" i="7"/>
  <c r="F155" i="7"/>
  <c r="E107" i="7"/>
  <c r="H95" i="7"/>
  <c r="F62" i="7"/>
  <c r="H110" i="7"/>
  <c r="F85" i="7"/>
  <c r="G93" i="7"/>
  <c r="H105" i="7"/>
  <c r="H120" i="7"/>
  <c r="H112" i="7"/>
  <c r="F76" i="7"/>
  <c r="G150" i="7"/>
  <c r="H101" i="7"/>
  <c r="F61" i="7"/>
  <c r="F127" i="7"/>
  <c r="H169" i="7"/>
  <c r="G130" i="7"/>
  <c r="H115" i="7"/>
  <c r="H175" i="7"/>
  <c r="H164" i="7"/>
  <c r="G119" i="7"/>
  <c r="H133" i="7"/>
  <c r="H90" i="7"/>
  <c r="F79" i="7"/>
  <c r="H158" i="7"/>
  <c r="F98" i="7"/>
  <c r="F130" i="7"/>
  <c r="D127" i="7"/>
  <c r="G105" i="7"/>
  <c r="F113" i="7"/>
  <c r="F148" i="7"/>
  <c r="G126" i="7"/>
  <c r="H62" i="7"/>
  <c r="H102" i="7"/>
  <c r="F125" i="7"/>
  <c r="F126" i="7"/>
  <c r="G168" i="7"/>
  <c r="H123" i="7"/>
  <c r="F115" i="7"/>
  <c r="F96" i="7"/>
  <c r="H137" i="7"/>
  <c r="H135" i="7"/>
  <c r="H114" i="7"/>
  <c r="D104" i="7"/>
  <c r="C153" i="7"/>
  <c r="H148" i="7"/>
  <c r="F67" i="7"/>
  <c r="H121" i="7"/>
  <c r="G169" i="7"/>
  <c r="E106" i="7"/>
  <c r="H172" i="7"/>
  <c r="F81" i="7"/>
  <c r="H162" i="7"/>
  <c r="F57" i="7"/>
  <c r="F184" i="7" s="1"/>
  <c r="C81" i="7"/>
  <c r="F63" i="7"/>
  <c r="F83" i="7"/>
  <c r="G59" i="7"/>
  <c r="G127" i="7"/>
  <c r="F109" i="7"/>
  <c r="H152" i="7"/>
  <c r="G155" i="7"/>
  <c r="G132" i="7"/>
  <c r="H117" i="7"/>
  <c r="H129" i="7"/>
  <c r="F171" i="7"/>
  <c r="H167" i="7"/>
  <c r="C76" i="7"/>
  <c r="H82" i="7"/>
  <c r="G70" i="7"/>
  <c r="G174" i="7"/>
  <c r="H170" i="7"/>
  <c r="H185" i="7" s="1"/>
  <c r="F86" i="7"/>
  <c r="H111" i="7"/>
  <c r="F140" i="7"/>
  <c r="F84" i="7"/>
  <c r="F73" i="7"/>
  <c r="F159" i="7"/>
  <c r="H69" i="7"/>
  <c r="G142" i="7"/>
  <c r="F103" i="7"/>
  <c r="F92" i="7"/>
  <c r="G120" i="7"/>
  <c r="G162" i="7"/>
  <c r="F161" i="7"/>
  <c r="H145" i="7"/>
  <c r="G117" i="7"/>
  <c r="F168" i="7"/>
  <c r="H126" i="7"/>
  <c r="G104" i="7"/>
  <c r="F138" i="7"/>
  <c r="H72" i="7"/>
  <c r="G144" i="7"/>
  <c r="H146" i="7"/>
  <c r="G164" i="7"/>
  <c r="H70" i="7"/>
  <c r="G124" i="7"/>
  <c r="G175" i="7"/>
  <c r="G131" i="7"/>
  <c r="G163" i="7"/>
  <c r="F74" i="7"/>
  <c r="G63" i="7"/>
  <c r="G110" i="7"/>
  <c r="G80" i="7"/>
  <c r="G157" i="7"/>
  <c r="G152" i="7"/>
  <c r="G76" i="7"/>
  <c r="G171" i="7"/>
  <c r="H155" i="7"/>
  <c r="H125" i="7"/>
  <c r="F100" i="7"/>
  <c r="C57" i="7"/>
  <c r="G147" i="7"/>
  <c r="F64" i="7"/>
  <c r="G77" i="7"/>
  <c r="H168" i="7"/>
  <c r="H147" i="7"/>
  <c r="F173" i="7"/>
  <c r="H65" i="7"/>
  <c r="H83" i="7"/>
  <c r="H143" i="7"/>
  <c r="G71" i="7"/>
  <c r="F136" i="7"/>
  <c r="F162" i="7"/>
  <c r="H160" i="7"/>
  <c r="F119" i="7"/>
  <c r="H87" i="7"/>
  <c r="F166" i="7"/>
  <c r="G90" i="7"/>
  <c r="H139" i="7"/>
  <c r="G116" i="7"/>
  <c r="F95" i="7"/>
  <c r="F94" i="7"/>
  <c r="H136" i="7"/>
  <c r="H161" i="7"/>
  <c r="H154" i="7"/>
  <c r="G173" i="7"/>
  <c r="F70" i="7"/>
  <c r="G139" i="7"/>
  <c r="F151" i="7"/>
  <c r="G72" i="7"/>
  <c r="H77" i="7"/>
  <c r="F128" i="7"/>
  <c r="F77" i="7"/>
  <c r="F99" i="7"/>
  <c r="G85" i="7"/>
  <c r="G69" i="7"/>
  <c r="F123" i="7"/>
  <c r="G149" i="7"/>
  <c r="G100" i="7"/>
  <c r="F66" i="7"/>
  <c r="H118" i="7"/>
  <c r="F104" i="7"/>
  <c r="H94" i="7"/>
  <c r="H86" i="7"/>
  <c r="F145" i="7"/>
  <c r="F116" i="7"/>
  <c r="G114" i="7"/>
  <c r="F90" i="7"/>
  <c r="H124" i="7"/>
  <c r="G140" i="7"/>
  <c r="G143" i="7"/>
  <c r="H174" i="7"/>
  <c r="G133" i="7"/>
  <c r="H99" i="7"/>
  <c r="G112" i="7"/>
  <c r="G170" i="7"/>
  <c r="G185" i="7" s="1"/>
  <c r="F209" i="7"/>
  <c r="G213" i="7"/>
  <c r="G209" i="7"/>
  <c r="F213" i="7"/>
  <c r="H209" i="7"/>
  <c r="H213" i="7"/>
  <c r="Q39" i="7"/>
  <c r="G186" i="7" l="1"/>
  <c r="G187" i="7"/>
  <c r="H186" i="7"/>
  <c r="O12" i="12" s="1"/>
  <c r="H187" i="7"/>
  <c r="F187" i="7"/>
  <c r="M10" i="12" s="1"/>
  <c r="F186" i="7"/>
  <c r="M12" i="12" s="1"/>
  <c r="F215" i="7"/>
  <c r="M34" i="12" s="1"/>
  <c r="Q43" i="7"/>
  <c r="U39" i="7"/>
  <c r="G215" i="7"/>
  <c r="N34" i="12" s="1"/>
  <c r="H215" i="7"/>
  <c r="O34" i="12" s="1"/>
  <c r="O10" i="12"/>
  <c r="N12" i="12"/>
  <c r="N10" i="12"/>
</calcChain>
</file>

<file path=xl/sharedStrings.xml><?xml version="1.0" encoding="utf-8"?>
<sst xmlns="http://schemas.openxmlformats.org/spreadsheetml/2006/main" count="2719" uniqueCount="229">
  <si>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</si>
  <si>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</si>
  <si>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</si>
  <si>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</si>
  <si>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</si>
  <si>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</si>
  <si>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</si>
  <si>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</si>
  <si>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</si>
  <si>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</si>
  <si>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</si>
  <si>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</si>
  <si>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</si>
  <si>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</si>
  <si>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</si>
  <si>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</si>
  <si>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</si>
  <si>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</si>
  <si>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</si>
  <si>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</si>
  <si>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</si>
  <si>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</si>
  <si>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</si>
  <si>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</si>
  <si>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</si>
  <si>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</si>
  <si>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</si>
  <si>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</si>
  <si>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</si>
  <si>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</si>
  <si>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</si>
  <si>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</si>
  <si>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</si>
  <si>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</si>
  <si>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</si>
  <si>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</si>
  <si>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</si>
  <si>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</si>
  <si>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</si>
  <si>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</si>
  <si>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</si>
  <si>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</si>
  <si>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</si>
  <si>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</si>
  <si>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</si>
  <si>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</si>
  <si>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</si>
  <si>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</si>
  <si>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</si>
  <si>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</si>
  <si>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</si>
  <si>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</si>
  <si>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</si>
  <si>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</si>
  <si>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</si>
  <si>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</si>
  <si>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</si>
  <si>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</si>
  <si>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</si>
  <si>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</si>
  <si>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</si>
  <si>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</si>
  <si>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</si>
  <si>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</si>
  <si>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</si>
  <si>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</si>
  <si>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</si>
  <si>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</si>
  <si>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</si>
  <si>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</si>
  <si>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</si>
  <si>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</si>
  <si>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</si>
  <si>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</si>
  <si>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</si>
  <si>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</si>
  <si>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</si>
  <si>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</si>
  <si>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</si>
  <si>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</si>
  <si>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</si>
  <si>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</si>
  <si>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</si>
  <si>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</si>
  <si>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</si>
  <si>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</si>
  <si>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</si>
  <si>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</si>
  <si>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</si>
  <si>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</si>
  <si>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</si>
  <si>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</si>
  <si>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</si>
  <si>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</si>
  <si>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</si>
  <si>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</si>
  <si>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</si>
  <si>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</si>
  <si>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</si>
  <si>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</si>
  <si>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</si>
  <si>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</si>
  <si>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</si>
  <si>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</si>
  <si>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</si>
  <si>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</si>
  <si>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</si>
  <si>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</si>
  <si>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</si>
  <si>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</si>
  <si>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</si>
  <si>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</si>
  <si>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</si>
  <si>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</si>
  <si>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</si>
  <si>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</si>
  <si>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</si>
  <si>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</si>
  <si>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</si>
  <si>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</si>
  <si>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</si>
  <si>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</si>
  <si>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</si>
  <si>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</si>
  <si>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</si>
  <si>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</si>
  <si>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</si>
  <si>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</si>
  <si>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</si>
  <si>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</si>
  <si>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</si>
  <si>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</si>
  <si>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</si>
  <si>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</si>
  <si>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</si>
  <si>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</si>
  <si>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</si>
  <si>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</si>
  <si>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</si>
  <si>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</si>
  <si>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</si>
  <si>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</si>
  <si>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</si>
  <si>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</si>
  <si>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</si>
  <si>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</si>
  <si>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</si>
  <si>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</si>
  <si>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</si>
  <si>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</si>
  <si>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</si>
  <si>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</si>
  <si>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</si>
  <si>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</si>
  <si>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</si>
  <si>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</si>
  <si>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</si>
  <si>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</si>
  <si>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</si>
  <si>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</si>
  <si>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</si>
  <si>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</si>
  <si>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</si>
  <si>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</si>
  <si>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</si>
  <si>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</si>
  <si>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</si>
  <si>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</si>
  <si>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</si>
  <si>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</si>
  <si>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</si>
  <si>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</si>
  <si>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</si>
  <si>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</si>
  <si>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</si>
  <si>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</si>
  <si>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</si>
  <si>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</si>
  <si>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</si>
  <si>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</si>
  <si>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</si>
  <si>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</si>
  <si>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</si>
  <si>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</si>
  <si>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</si>
  <si>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</si>
  <si>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</si>
  <si>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</si>
  <si>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</si>
  <si>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</si>
  <si>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</si>
  <si>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</si>
  <si>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</si>
  <si>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</si>
  <si>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</si>
  <si>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</si>
  <si>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</si>
  <si>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</si>
  <si>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</si>
  <si>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</si>
  <si>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</si>
  <si>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</si>
  <si>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</si>
  <si>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</si>
  <si>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</si>
  <si>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</si>
  <si>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</si>
  <si>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</si>
  <si>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</si>
  <si>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GRIM0700</t>
  </si>
  <si>
    <t>All diseases of the eye and adnexa (ICD-10 H00–H59), 1907–2021</t>
  </si>
  <si>
    <t>—</t>
  </si>
  <si>
    <t>Final</t>
  </si>
  <si>
    <t>Final Recast</t>
  </si>
  <si>
    <t>Preliminary Rebased</t>
  </si>
  <si>
    <t>Preliminary</t>
  </si>
  <si>
    <t>All diseases of the eye and adnexa</t>
  </si>
  <si>
    <t>H00–H59</t>
  </si>
  <si>
    <t>370–389</t>
  </si>
  <si>
    <t>360–379</t>
  </si>
  <si>
    <t>None.</t>
  </si>
  <si>
    <t>The numbers for All diseases of the eye and adnexa (ICD-10 H00–H59) are too small to calculate a reliable comparability factor.</t>
  </si>
  <si>
    <t>Data for All diseases of the eye and adnexa (H00–H59) are from the ICD-10 chapter All diseases of the eye and adnexa (H00–H59).</t>
  </si>
  <si>
    <r>
      <t xml:space="preserve">Australian Institute of Health and Welfare (2023) </t>
    </r>
    <r>
      <rPr>
        <i/>
        <sz val="11"/>
        <color theme="1"/>
        <rFont val="Calibri"/>
        <family val="2"/>
        <scheme val="minor"/>
      </rPr>
      <t>General Record of Incidence of Mortality (GRIM) books 2021: All diseases of the eye and adnexa,</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</si>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</sst>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eye and adnexa (ICD-10 H00–H59),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0</c:v>
                </c:pt>
                <c:pt idx="1">
                  <c:v>3</c:v>
                </c:pt>
                <c:pt idx="2">
                  <c:v>0</c:v>
                </c:pt>
                <c:pt idx="3">
                  <c:v>0</c:v>
                </c:pt>
                <c:pt idx="4">
                  <c:v>2</c:v>
                </c:pt>
                <c:pt idx="5">
                  <c:v>1</c:v>
                </c:pt>
                <c:pt idx="6">
                  <c:v>1</c:v>
                </c:pt>
                <c:pt idx="7">
                  <c:v>1</c:v>
                </c:pt>
                <c:pt idx="8">
                  <c:v>0</c:v>
                </c:pt>
                <c:pt idx="9">
                  <c:v>3</c:v>
                </c:pt>
                <c:pt idx="10">
                  <c:v>1</c:v>
                </c:pt>
                <c:pt idx="11">
                  <c:v>1</c:v>
                </c:pt>
                <c:pt idx="12">
                  <c:v>1</c:v>
                </c:pt>
                <c:pt idx="13">
                  <c:v>1</c:v>
                </c:pt>
                <c:pt idx="14">
                  <c:v>1</c:v>
                </c:pt>
                <c:pt idx="15">
                  <c:v>3</c:v>
                </c:pt>
                <c:pt idx="16">
                  <c:v>2</c:v>
                </c:pt>
                <c:pt idx="17">
                  <c:v>1</c:v>
                </c:pt>
                <c:pt idx="18">
                  <c:v>2</c:v>
                </c:pt>
                <c:pt idx="19">
                  <c:v>5</c:v>
                </c:pt>
                <c:pt idx="20">
                  <c:v>1</c:v>
                </c:pt>
                <c:pt idx="21">
                  <c:v>2</c:v>
                </c:pt>
                <c:pt idx="22">
                  <c:v>2</c:v>
                </c:pt>
                <c:pt idx="23">
                  <c:v>2</c:v>
                </c:pt>
                <c:pt idx="24">
                  <c:v>4</c:v>
                </c:pt>
                <c:pt idx="25">
                  <c:v>2</c:v>
                </c:pt>
                <c:pt idx="26">
                  <c:v>4</c:v>
                </c:pt>
                <c:pt idx="27">
                  <c:v>2</c:v>
                </c:pt>
                <c:pt idx="28">
                  <c:v>4</c:v>
                </c:pt>
                <c:pt idx="29">
                  <c:v>3</c:v>
                </c:pt>
                <c:pt idx="30">
                  <c:v>5</c:v>
                </c:pt>
                <c:pt idx="31">
                  <c:v>2</c:v>
                </c:pt>
                <c:pt idx="32">
                  <c:v>4</c:v>
                </c:pt>
                <c:pt idx="33">
                  <c:v>1</c:v>
                </c:pt>
                <c:pt idx="34">
                  <c:v>3</c:v>
                </c:pt>
                <c:pt idx="35">
                  <c:v>3</c:v>
                </c:pt>
                <c:pt idx="36">
                  <c:v>2</c:v>
                </c:pt>
                <c:pt idx="37">
                  <c:v>2</c:v>
                </c:pt>
                <c:pt idx="38">
                  <c:v>1</c:v>
                </c:pt>
                <c:pt idx="39">
                  <c:v>1</c:v>
                </c:pt>
                <c:pt idx="40">
                  <c:v>0</c:v>
                </c:pt>
                <c:pt idx="41">
                  <c:v>2</c:v>
                </c:pt>
                <c:pt idx="42">
                  <c:v>2</c:v>
                </c:pt>
                <c:pt idx="43">
                  <c:v>5</c:v>
                </c:pt>
                <c:pt idx="44">
                  <c:v>1</c:v>
                </c:pt>
                <c:pt idx="45">
                  <c:v>6</c:v>
                </c:pt>
                <c:pt idx="46">
                  <c:v>3</c:v>
                </c:pt>
                <c:pt idx="47">
                  <c:v>4</c:v>
                </c:pt>
                <c:pt idx="48">
                  <c:v>5</c:v>
                </c:pt>
                <c:pt idx="49">
                  <c:v>6</c:v>
                </c:pt>
                <c:pt idx="50">
                  <c:v>6</c:v>
                </c:pt>
                <c:pt idx="51">
                  <c:v>8</c:v>
                </c:pt>
                <c:pt idx="52">
                  <c:v>5</c:v>
                </c:pt>
                <c:pt idx="53">
                  <c:v>4</c:v>
                </c:pt>
                <c:pt idx="54">
                  <c:v>6</c:v>
                </c:pt>
                <c:pt idx="55">
                  <c:v>8</c:v>
                </c:pt>
                <c:pt idx="56">
                  <c:v>2</c:v>
                </c:pt>
                <c:pt idx="57">
                  <c:v>3</c:v>
                </c:pt>
                <c:pt idx="58">
                  <c:v>2</c:v>
                </c:pt>
                <c:pt idx="59">
                  <c:v>6</c:v>
                </c:pt>
                <c:pt idx="60">
                  <c:v>9</c:v>
                </c:pt>
                <c:pt idx="61">
                  <c:v>5</c:v>
                </c:pt>
                <c:pt idx="62">
                  <c:v>2</c:v>
                </c:pt>
                <c:pt idx="63">
                  <c:v>3</c:v>
                </c:pt>
                <c:pt idx="64">
                  <c:v>5</c:v>
                </c:pt>
                <c:pt idx="65">
                  <c:v>7</c:v>
                </c:pt>
                <c:pt idx="66">
                  <c:v>2</c:v>
                </c:pt>
                <c:pt idx="67">
                  <c:v>2</c:v>
                </c:pt>
                <c:pt idx="68">
                  <c:v>1</c:v>
                </c:pt>
                <c:pt idx="69">
                  <c:v>1</c:v>
                </c:pt>
                <c:pt idx="70">
                  <c:v>1</c:v>
                </c:pt>
                <c:pt idx="71">
                  <c:v>1</c:v>
                </c:pt>
                <c:pt idx="72">
                  <c:v>0</c:v>
                </c:pt>
                <c:pt idx="73">
                  <c:v>0</c:v>
                </c:pt>
                <c:pt idx="74">
                  <c:v>0</c:v>
                </c:pt>
                <c:pt idx="75">
                  <c:v>1</c:v>
                </c:pt>
                <c:pt idx="76">
                  <c:v>0</c:v>
                </c:pt>
                <c:pt idx="77">
                  <c:v>0</c:v>
                </c:pt>
                <c:pt idx="78">
                  <c:v>0</c:v>
                </c:pt>
                <c:pt idx="79">
                  <c:v>1</c:v>
                </c:pt>
                <c:pt idx="80">
                  <c:v>0</c:v>
                </c:pt>
                <c:pt idx="81">
                  <c:v>0</c:v>
                </c:pt>
                <c:pt idx="82">
                  <c:v>2</c:v>
                </c:pt>
                <c:pt idx="83">
                  <c:v>0</c:v>
                </c:pt>
                <c:pt idx="84">
                  <c:v>0</c:v>
                </c:pt>
                <c:pt idx="85">
                  <c:v>2</c:v>
                </c:pt>
                <c:pt idx="86">
                  <c:v>1</c:v>
                </c:pt>
                <c:pt idx="87">
                  <c:v>2</c:v>
                </c:pt>
                <c:pt idx="88">
                  <c:v>1</c:v>
                </c:pt>
                <c:pt idx="89">
                  <c:v>1</c:v>
                </c:pt>
                <c:pt idx="90">
                  <c:v>1</c:v>
                </c:pt>
                <c:pt idx="91">
                  <c:v>2</c:v>
                </c:pt>
                <c:pt idx="92">
                  <c:v>0</c:v>
                </c:pt>
                <c:pt idx="93">
                  <c:v>0</c:v>
                </c:pt>
                <c:pt idx="94">
                  <c:v>2</c:v>
                </c:pt>
                <c:pt idx="95">
                  <c:v>1</c:v>
                </c:pt>
                <c:pt idx="96">
                  <c:v>2</c:v>
                </c:pt>
                <c:pt idx="97">
                  <c:v>2</c:v>
                </c:pt>
                <c:pt idx="98">
                  <c:v>1</c:v>
                </c:pt>
                <c:pt idx="99">
                  <c:v>3</c:v>
                </c:pt>
                <c:pt idx="100">
                  <c:v>2</c:v>
                </c:pt>
                <c:pt idx="101">
                  <c:v>7</c:v>
                </c:pt>
                <c:pt idx="102">
                  <c:v>1</c:v>
                </c:pt>
                <c:pt idx="103">
                  <c:v>2</c:v>
                </c:pt>
                <c:pt idx="104">
                  <c:v>1</c:v>
                </c:pt>
                <c:pt idx="105">
                  <c:v>4</c:v>
                </c:pt>
                <c:pt idx="106">
                  <c:v>1</c:v>
                </c:pt>
                <c:pt idx="107">
                  <c:v>6</c:v>
                </c:pt>
                <c:pt idx="108">
                  <c:v>3</c:v>
                </c:pt>
                <c:pt idx="109">
                  <c:v>2</c:v>
                </c:pt>
                <c:pt idx="110">
                  <c:v>4</c:v>
                </c:pt>
                <c:pt idx="111">
                  <c:v>2</c:v>
                </c:pt>
                <c:pt idx="112">
                  <c:v>1</c:v>
                </c:pt>
                <c:pt idx="113">
                  <c:v>4</c:v>
                </c:pt>
                <c:pt idx="114">
                  <c:v>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c:v>
                </c:pt>
                <c:pt idx="1">
                  <c:v>4</c:v>
                </c:pt>
                <c:pt idx="2">
                  <c:v>1</c:v>
                </c:pt>
                <c:pt idx="3">
                  <c:v>0</c:v>
                </c:pt>
                <c:pt idx="4">
                  <c:v>1</c:v>
                </c:pt>
                <c:pt idx="5">
                  <c:v>0</c:v>
                </c:pt>
                <c:pt idx="6">
                  <c:v>1</c:v>
                </c:pt>
                <c:pt idx="7">
                  <c:v>0</c:v>
                </c:pt>
                <c:pt idx="8">
                  <c:v>1</c:v>
                </c:pt>
                <c:pt idx="9">
                  <c:v>1</c:v>
                </c:pt>
                <c:pt idx="10">
                  <c:v>2</c:v>
                </c:pt>
                <c:pt idx="11">
                  <c:v>2</c:v>
                </c:pt>
                <c:pt idx="12">
                  <c:v>1</c:v>
                </c:pt>
                <c:pt idx="13">
                  <c:v>2</c:v>
                </c:pt>
                <c:pt idx="14">
                  <c:v>1</c:v>
                </c:pt>
                <c:pt idx="15">
                  <c:v>3</c:v>
                </c:pt>
                <c:pt idx="16">
                  <c:v>1</c:v>
                </c:pt>
                <c:pt idx="17">
                  <c:v>0</c:v>
                </c:pt>
                <c:pt idx="18">
                  <c:v>1</c:v>
                </c:pt>
                <c:pt idx="19">
                  <c:v>1</c:v>
                </c:pt>
                <c:pt idx="20">
                  <c:v>4</c:v>
                </c:pt>
                <c:pt idx="21">
                  <c:v>1</c:v>
                </c:pt>
                <c:pt idx="22">
                  <c:v>1</c:v>
                </c:pt>
                <c:pt idx="23">
                  <c:v>3</c:v>
                </c:pt>
                <c:pt idx="24">
                  <c:v>3</c:v>
                </c:pt>
                <c:pt idx="25">
                  <c:v>1</c:v>
                </c:pt>
                <c:pt idx="26">
                  <c:v>2</c:v>
                </c:pt>
                <c:pt idx="27">
                  <c:v>3</c:v>
                </c:pt>
                <c:pt idx="28">
                  <c:v>4</c:v>
                </c:pt>
                <c:pt idx="29">
                  <c:v>2</c:v>
                </c:pt>
                <c:pt idx="30">
                  <c:v>2</c:v>
                </c:pt>
                <c:pt idx="31">
                  <c:v>1</c:v>
                </c:pt>
                <c:pt idx="32">
                  <c:v>3</c:v>
                </c:pt>
                <c:pt idx="33">
                  <c:v>1</c:v>
                </c:pt>
                <c:pt idx="34">
                  <c:v>7</c:v>
                </c:pt>
                <c:pt idx="35">
                  <c:v>3</c:v>
                </c:pt>
                <c:pt idx="36">
                  <c:v>6</c:v>
                </c:pt>
                <c:pt idx="37">
                  <c:v>4</c:v>
                </c:pt>
                <c:pt idx="38">
                  <c:v>2</c:v>
                </c:pt>
                <c:pt idx="39">
                  <c:v>3</c:v>
                </c:pt>
                <c:pt idx="40">
                  <c:v>0</c:v>
                </c:pt>
                <c:pt idx="41">
                  <c:v>1</c:v>
                </c:pt>
                <c:pt idx="42">
                  <c:v>0</c:v>
                </c:pt>
                <c:pt idx="43">
                  <c:v>7</c:v>
                </c:pt>
                <c:pt idx="44">
                  <c:v>1</c:v>
                </c:pt>
                <c:pt idx="45">
                  <c:v>2</c:v>
                </c:pt>
                <c:pt idx="46">
                  <c:v>3</c:v>
                </c:pt>
                <c:pt idx="47">
                  <c:v>3</c:v>
                </c:pt>
                <c:pt idx="48">
                  <c:v>6</c:v>
                </c:pt>
                <c:pt idx="49">
                  <c:v>8</c:v>
                </c:pt>
                <c:pt idx="50">
                  <c:v>5</c:v>
                </c:pt>
                <c:pt idx="51">
                  <c:v>7</c:v>
                </c:pt>
                <c:pt idx="52">
                  <c:v>8</c:v>
                </c:pt>
                <c:pt idx="53">
                  <c:v>3</c:v>
                </c:pt>
                <c:pt idx="54">
                  <c:v>4</c:v>
                </c:pt>
                <c:pt idx="55">
                  <c:v>9</c:v>
                </c:pt>
                <c:pt idx="56">
                  <c:v>5</c:v>
                </c:pt>
                <c:pt idx="57">
                  <c:v>6</c:v>
                </c:pt>
                <c:pt idx="58">
                  <c:v>9</c:v>
                </c:pt>
                <c:pt idx="59">
                  <c:v>7</c:v>
                </c:pt>
                <c:pt idx="60">
                  <c:v>8</c:v>
                </c:pt>
                <c:pt idx="61">
                  <c:v>8</c:v>
                </c:pt>
                <c:pt idx="62">
                  <c:v>5</c:v>
                </c:pt>
                <c:pt idx="63">
                  <c:v>7</c:v>
                </c:pt>
                <c:pt idx="64">
                  <c:v>2</c:v>
                </c:pt>
                <c:pt idx="65">
                  <c:v>8</c:v>
                </c:pt>
                <c:pt idx="66">
                  <c:v>3</c:v>
                </c:pt>
                <c:pt idx="67">
                  <c:v>5</c:v>
                </c:pt>
                <c:pt idx="68">
                  <c:v>7</c:v>
                </c:pt>
                <c:pt idx="69">
                  <c:v>2</c:v>
                </c:pt>
                <c:pt idx="70">
                  <c:v>2</c:v>
                </c:pt>
                <c:pt idx="71">
                  <c:v>4</c:v>
                </c:pt>
                <c:pt idx="72">
                  <c:v>0</c:v>
                </c:pt>
                <c:pt idx="73">
                  <c:v>1</c:v>
                </c:pt>
                <c:pt idx="74">
                  <c:v>0</c:v>
                </c:pt>
                <c:pt idx="75">
                  <c:v>0</c:v>
                </c:pt>
                <c:pt idx="76">
                  <c:v>0</c:v>
                </c:pt>
                <c:pt idx="77">
                  <c:v>1</c:v>
                </c:pt>
                <c:pt idx="78">
                  <c:v>3</c:v>
                </c:pt>
                <c:pt idx="79">
                  <c:v>0</c:v>
                </c:pt>
                <c:pt idx="80">
                  <c:v>1</c:v>
                </c:pt>
                <c:pt idx="81">
                  <c:v>3</c:v>
                </c:pt>
                <c:pt idx="82">
                  <c:v>0</c:v>
                </c:pt>
                <c:pt idx="83">
                  <c:v>3</c:v>
                </c:pt>
                <c:pt idx="84">
                  <c:v>1</c:v>
                </c:pt>
                <c:pt idx="85">
                  <c:v>1</c:v>
                </c:pt>
                <c:pt idx="86">
                  <c:v>2</c:v>
                </c:pt>
                <c:pt idx="87">
                  <c:v>2</c:v>
                </c:pt>
                <c:pt idx="88">
                  <c:v>2</c:v>
                </c:pt>
                <c:pt idx="89">
                  <c:v>2</c:v>
                </c:pt>
                <c:pt idx="90">
                  <c:v>1</c:v>
                </c:pt>
                <c:pt idx="91">
                  <c:v>3</c:v>
                </c:pt>
                <c:pt idx="92">
                  <c:v>5</c:v>
                </c:pt>
                <c:pt idx="93">
                  <c:v>1</c:v>
                </c:pt>
                <c:pt idx="94">
                  <c:v>1</c:v>
                </c:pt>
                <c:pt idx="95">
                  <c:v>1</c:v>
                </c:pt>
                <c:pt idx="96">
                  <c:v>6</c:v>
                </c:pt>
                <c:pt idx="97">
                  <c:v>7</c:v>
                </c:pt>
                <c:pt idx="98">
                  <c:v>3</c:v>
                </c:pt>
                <c:pt idx="99">
                  <c:v>2</c:v>
                </c:pt>
                <c:pt idx="100">
                  <c:v>1</c:v>
                </c:pt>
                <c:pt idx="101">
                  <c:v>4</c:v>
                </c:pt>
                <c:pt idx="102">
                  <c:v>4</c:v>
                </c:pt>
                <c:pt idx="103">
                  <c:v>1</c:v>
                </c:pt>
                <c:pt idx="104">
                  <c:v>7</c:v>
                </c:pt>
                <c:pt idx="105">
                  <c:v>5</c:v>
                </c:pt>
                <c:pt idx="106">
                  <c:v>3</c:v>
                </c:pt>
                <c:pt idx="107">
                  <c:v>6</c:v>
                </c:pt>
                <c:pt idx="108">
                  <c:v>3</c:v>
                </c:pt>
                <c:pt idx="109">
                  <c:v>5</c:v>
                </c:pt>
                <c:pt idx="110">
                  <c:v>7</c:v>
                </c:pt>
                <c:pt idx="111">
                  <c:v>7</c:v>
                </c:pt>
                <c:pt idx="112">
                  <c:v>8</c:v>
                </c:pt>
                <c:pt idx="113">
                  <c:v>3</c:v>
                </c:pt>
                <c:pt idx="114">
                  <c:v>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eye and adnexa (ICD-10 H00–H59),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0</c:v>
                </c:pt>
                <c:pt idx="1">
                  <c:v>0.16833819999999999</c:v>
                </c:pt>
                <c:pt idx="2">
                  <c:v>0</c:v>
                </c:pt>
                <c:pt idx="3">
                  <c:v>0</c:v>
                </c:pt>
                <c:pt idx="4">
                  <c:v>0.22799449999999999</c:v>
                </c:pt>
                <c:pt idx="5">
                  <c:v>2.4285600000000001E-2</c:v>
                </c:pt>
                <c:pt idx="6">
                  <c:v>0.1091613</c:v>
                </c:pt>
                <c:pt idx="7">
                  <c:v>3.0143E-2</c:v>
                </c:pt>
                <c:pt idx="8">
                  <c:v>0</c:v>
                </c:pt>
                <c:pt idx="9">
                  <c:v>6.8883100000000003E-2</c:v>
                </c:pt>
                <c:pt idx="10">
                  <c:v>2.2652200000000001E-2</c:v>
                </c:pt>
                <c:pt idx="11">
                  <c:v>2.96569E-2</c:v>
                </c:pt>
                <c:pt idx="12">
                  <c:v>0.10046670000000001</c:v>
                </c:pt>
                <c:pt idx="13">
                  <c:v>4.5322500000000002E-2</c:v>
                </c:pt>
                <c:pt idx="14">
                  <c:v>0.17896090000000001</c:v>
                </c:pt>
                <c:pt idx="15">
                  <c:v>8.2341700000000004E-2</c:v>
                </c:pt>
                <c:pt idx="16">
                  <c:v>6.9844699999999996E-2</c:v>
                </c:pt>
                <c:pt idx="17">
                  <c:v>2.04634E-2</c:v>
                </c:pt>
                <c:pt idx="18">
                  <c:v>0.1659843</c:v>
                </c:pt>
                <c:pt idx="19">
                  <c:v>0.17743610000000001</c:v>
                </c:pt>
                <c:pt idx="20">
                  <c:v>0.33323370000000002</c:v>
                </c:pt>
                <c:pt idx="21">
                  <c:v>6.04424E-2</c:v>
                </c:pt>
                <c:pt idx="22">
                  <c:v>5.7997399999999998E-2</c:v>
                </c:pt>
                <c:pt idx="23">
                  <c:v>4.3296000000000001E-2</c:v>
                </c:pt>
                <c:pt idx="24">
                  <c:v>0.13325049999999999</c:v>
                </c:pt>
                <c:pt idx="25">
                  <c:v>0.15735009999999999</c:v>
                </c:pt>
                <c:pt idx="26">
                  <c:v>0.14345260000000001</c:v>
                </c:pt>
                <c:pt idx="27">
                  <c:v>0.1653963</c:v>
                </c:pt>
                <c:pt idx="28">
                  <c:v>0.11806700000000001</c:v>
                </c:pt>
                <c:pt idx="29">
                  <c:v>0.15256040000000001</c:v>
                </c:pt>
                <c:pt idx="30">
                  <c:v>0.17444480000000001</c:v>
                </c:pt>
                <c:pt idx="31">
                  <c:v>4.7556399999999999E-2</c:v>
                </c:pt>
                <c:pt idx="32">
                  <c:v>0.12551609999999999</c:v>
                </c:pt>
                <c:pt idx="33">
                  <c:v>7.8346899999999997E-2</c:v>
                </c:pt>
                <c:pt idx="34">
                  <c:v>0.20316519999999999</c:v>
                </c:pt>
                <c:pt idx="35">
                  <c:v>0.1283021</c:v>
                </c:pt>
                <c:pt idx="36">
                  <c:v>5.2604400000000003E-2</c:v>
                </c:pt>
                <c:pt idx="37">
                  <c:v>8.7400800000000001E-2</c:v>
                </c:pt>
                <c:pt idx="38">
                  <c:v>2.6772000000000001E-2</c:v>
                </c:pt>
                <c:pt idx="39">
                  <c:v>2.1475299999999999E-2</c:v>
                </c:pt>
                <c:pt idx="40">
                  <c:v>0</c:v>
                </c:pt>
                <c:pt idx="41">
                  <c:v>0.1061825</c:v>
                </c:pt>
                <c:pt idx="42">
                  <c:v>0.13767599999999999</c:v>
                </c:pt>
                <c:pt idx="43">
                  <c:v>0.37794470000000002</c:v>
                </c:pt>
                <c:pt idx="44">
                  <c:v>5.2149500000000001E-2</c:v>
                </c:pt>
                <c:pt idx="45">
                  <c:v>0.25529790000000002</c:v>
                </c:pt>
                <c:pt idx="46">
                  <c:v>0.14000670000000001</c:v>
                </c:pt>
                <c:pt idx="47">
                  <c:v>0.16038730000000001</c:v>
                </c:pt>
                <c:pt idx="48">
                  <c:v>0.15114159999999999</c:v>
                </c:pt>
                <c:pt idx="49">
                  <c:v>0.1088717</c:v>
                </c:pt>
                <c:pt idx="50">
                  <c:v>0.3008169</c:v>
                </c:pt>
                <c:pt idx="51">
                  <c:v>0.38598189999999999</c:v>
                </c:pt>
                <c:pt idx="52">
                  <c:v>0.15687709999999999</c:v>
                </c:pt>
                <c:pt idx="53">
                  <c:v>0.21534159999999999</c:v>
                </c:pt>
                <c:pt idx="54">
                  <c:v>0.22710469999999999</c:v>
                </c:pt>
                <c:pt idx="55">
                  <c:v>0.2834412</c:v>
                </c:pt>
                <c:pt idx="56">
                  <c:v>3.3113400000000001E-2</c:v>
                </c:pt>
                <c:pt idx="57">
                  <c:v>9.3360299999999993E-2</c:v>
                </c:pt>
                <c:pt idx="58">
                  <c:v>4.9633400000000001E-2</c:v>
                </c:pt>
                <c:pt idx="59">
                  <c:v>0.30295280000000002</c:v>
                </c:pt>
                <c:pt idx="60">
                  <c:v>0.30904490000000001</c:v>
                </c:pt>
                <c:pt idx="61">
                  <c:v>0.24119180000000001</c:v>
                </c:pt>
                <c:pt idx="62">
                  <c:v>7.4786400000000003E-2</c:v>
                </c:pt>
                <c:pt idx="63">
                  <c:v>8.58516E-2</c:v>
                </c:pt>
                <c:pt idx="64">
                  <c:v>0.20274049999999999</c:v>
                </c:pt>
                <c:pt idx="65">
                  <c:v>0.15920390000000001</c:v>
                </c:pt>
                <c:pt idx="66">
                  <c:v>6.88473E-2</c:v>
                </c:pt>
                <c:pt idx="67">
                  <c:v>3.4122199999999998E-2</c:v>
                </c:pt>
                <c:pt idx="68">
                  <c:v>3.8592799999999997E-2</c:v>
                </c:pt>
                <c:pt idx="69">
                  <c:v>2.1984099999999999E-2</c:v>
                </c:pt>
                <c:pt idx="70">
                  <c:v>1.74033E-2</c:v>
                </c:pt>
                <c:pt idx="71">
                  <c:v>1.49608E-2</c:v>
                </c:pt>
                <c:pt idx="72">
                  <c:v>0</c:v>
                </c:pt>
                <c:pt idx="73">
                  <c:v>0</c:v>
                </c:pt>
                <c:pt idx="74">
                  <c:v>0</c:v>
                </c:pt>
                <c:pt idx="75">
                  <c:v>2.4144100000000002E-2</c:v>
                </c:pt>
                <c:pt idx="76">
                  <c:v>0</c:v>
                </c:pt>
                <c:pt idx="77">
                  <c:v>0</c:v>
                </c:pt>
                <c:pt idx="78">
                  <c:v>0</c:v>
                </c:pt>
                <c:pt idx="79">
                  <c:v>1.3503100000000001E-2</c:v>
                </c:pt>
                <c:pt idx="80">
                  <c:v>0</c:v>
                </c:pt>
                <c:pt idx="81">
                  <c:v>0</c:v>
                </c:pt>
                <c:pt idx="82">
                  <c:v>4.45428E-2</c:v>
                </c:pt>
                <c:pt idx="83">
                  <c:v>0</c:v>
                </c:pt>
                <c:pt idx="84">
                  <c:v>0</c:v>
                </c:pt>
                <c:pt idx="85">
                  <c:v>4.5404600000000003E-2</c:v>
                </c:pt>
                <c:pt idx="86">
                  <c:v>1.35742E-2</c:v>
                </c:pt>
                <c:pt idx="87">
                  <c:v>3.0527599999999998E-2</c:v>
                </c:pt>
                <c:pt idx="88">
                  <c:v>2.4141800000000001E-2</c:v>
                </c:pt>
                <c:pt idx="89">
                  <c:v>9.9667000000000002E-3</c:v>
                </c:pt>
                <c:pt idx="90">
                  <c:v>1.57179E-2</c:v>
                </c:pt>
                <c:pt idx="91">
                  <c:v>2.8835699999999999E-2</c:v>
                </c:pt>
                <c:pt idx="92">
                  <c:v>0</c:v>
                </c:pt>
                <c:pt idx="93">
                  <c:v>0</c:v>
                </c:pt>
                <c:pt idx="94">
                  <c:v>2.73388E-2</c:v>
                </c:pt>
                <c:pt idx="95">
                  <c:v>1.6145E-2</c:v>
                </c:pt>
                <c:pt idx="96">
                  <c:v>3.1355300000000003E-2</c:v>
                </c:pt>
                <c:pt idx="97">
                  <c:v>3.0431300000000001E-2</c:v>
                </c:pt>
                <c:pt idx="98">
                  <c:v>1.4156500000000001E-2</c:v>
                </c:pt>
                <c:pt idx="99">
                  <c:v>3.4880500000000002E-2</c:v>
                </c:pt>
                <c:pt idx="100">
                  <c:v>2.4634400000000001E-2</c:v>
                </c:pt>
                <c:pt idx="101">
                  <c:v>7.31546E-2</c:v>
                </c:pt>
                <c:pt idx="102">
                  <c:v>1.1017600000000001E-2</c:v>
                </c:pt>
                <c:pt idx="103">
                  <c:v>2.0766300000000001E-2</c:v>
                </c:pt>
                <c:pt idx="104">
                  <c:v>7.8487999999999995E-3</c:v>
                </c:pt>
                <c:pt idx="105">
                  <c:v>3.5564900000000003E-2</c:v>
                </c:pt>
                <c:pt idx="106">
                  <c:v>8.7848000000000006E-3</c:v>
                </c:pt>
                <c:pt idx="107">
                  <c:v>5.0683199999999998E-2</c:v>
                </c:pt>
                <c:pt idx="108">
                  <c:v>2.4504399999999999E-2</c:v>
                </c:pt>
                <c:pt idx="109">
                  <c:v>1.42638E-2</c:v>
                </c:pt>
                <c:pt idx="110">
                  <c:v>3.0143900000000001E-2</c:v>
                </c:pt>
                <c:pt idx="111">
                  <c:v>1.4972299999999999E-2</c:v>
                </c:pt>
                <c:pt idx="112">
                  <c:v>7.0492999999999997E-3</c:v>
                </c:pt>
                <c:pt idx="113">
                  <c:v>2.7576300000000002E-2</c:v>
                </c:pt>
                <c:pt idx="114">
                  <c:v>1.3344399999999999E-2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0.10222059999999999</c:v>
                </c:pt>
                <c:pt idx="1">
                  <c:v>0.18158759999999999</c:v>
                </c:pt>
                <c:pt idx="2">
                  <c:v>2.64157E-2</c:v>
                </c:pt>
                <c:pt idx="3">
                  <c:v>0</c:v>
                </c:pt>
                <c:pt idx="4">
                  <c:v>2.5518900000000001E-2</c:v>
                </c:pt>
                <c:pt idx="5">
                  <c:v>0</c:v>
                </c:pt>
                <c:pt idx="6">
                  <c:v>0.15351100000000001</c:v>
                </c:pt>
                <c:pt idx="7">
                  <c:v>0</c:v>
                </c:pt>
                <c:pt idx="8">
                  <c:v>2.4122899999999999E-2</c:v>
                </c:pt>
                <c:pt idx="9">
                  <c:v>2.3797499999999999E-2</c:v>
                </c:pt>
                <c:pt idx="10">
                  <c:v>4.6961299999999997E-2</c:v>
                </c:pt>
                <c:pt idx="11">
                  <c:v>6.6833199999999995E-2</c:v>
                </c:pt>
                <c:pt idx="12">
                  <c:v>4.9283500000000001E-2</c:v>
                </c:pt>
                <c:pt idx="13">
                  <c:v>7.4612999999999999E-2</c:v>
                </c:pt>
                <c:pt idx="14">
                  <c:v>2.22936E-2</c:v>
                </c:pt>
                <c:pt idx="15">
                  <c:v>0.19753109999999999</c:v>
                </c:pt>
                <c:pt idx="16">
                  <c:v>2.1629300000000001E-2</c:v>
                </c:pt>
                <c:pt idx="17">
                  <c:v>0</c:v>
                </c:pt>
                <c:pt idx="18">
                  <c:v>2.0917000000000002E-2</c:v>
                </c:pt>
                <c:pt idx="19">
                  <c:v>2.0970099999999998E-2</c:v>
                </c:pt>
                <c:pt idx="20">
                  <c:v>0.1733247</c:v>
                </c:pt>
                <c:pt idx="21">
                  <c:v>0.1278292</c:v>
                </c:pt>
                <c:pt idx="22">
                  <c:v>0.2315692</c:v>
                </c:pt>
                <c:pt idx="23">
                  <c:v>0.1729928</c:v>
                </c:pt>
                <c:pt idx="24">
                  <c:v>9.5498899999999998E-2</c:v>
                </c:pt>
                <c:pt idx="25">
                  <c:v>5.3296200000000002E-2</c:v>
                </c:pt>
                <c:pt idx="26">
                  <c:v>0.1895384</c:v>
                </c:pt>
                <c:pt idx="27">
                  <c:v>0.1579689</c:v>
                </c:pt>
                <c:pt idx="28">
                  <c:v>0.18597520000000001</c:v>
                </c:pt>
                <c:pt idx="29">
                  <c:v>4.7632500000000001E-2</c:v>
                </c:pt>
                <c:pt idx="30">
                  <c:v>9.0713799999999997E-2</c:v>
                </c:pt>
                <c:pt idx="31">
                  <c:v>5.6321400000000001E-2</c:v>
                </c:pt>
                <c:pt idx="32">
                  <c:v>0.1077944</c:v>
                </c:pt>
                <c:pt idx="33">
                  <c:v>2.64637E-2</c:v>
                </c:pt>
                <c:pt idx="34">
                  <c:v>0.45278020000000002</c:v>
                </c:pt>
                <c:pt idx="35">
                  <c:v>7.8552800000000006E-2</c:v>
                </c:pt>
                <c:pt idx="36">
                  <c:v>0.25581939999999997</c:v>
                </c:pt>
                <c:pt idx="37">
                  <c:v>0.20540849999999999</c:v>
                </c:pt>
                <c:pt idx="38">
                  <c:v>7.5162900000000005E-2</c:v>
                </c:pt>
                <c:pt idx="39">
                  <c:v>0.16441420000000001</c:v>
                </c:pt>
                <c:pt idx="40">
                  <c:v>0</c:v>
                </c:pt>
                <c:pt idx="41">
                  <c:v>2.53238E-2</c:v>
                </c:pt>
                <c:pt idx="42">
                  <c:v>0</c:v>
                </c:pt>
                <c:pt idx="43">
                  <c:v>0.26688840000000003</c:v>
                </c:pt>
                <c:pt idx="44">
                  <c:v>1.44732E-2</c:v>
                </c:pt>
                <c:pt idx="45">
                  <c:v>6.9511199999999995E-2</c:v>
                </c:pt>
                <c:pt idx="46">
                  <c:v>9.4671199999999997E-2</c:v>
                </c:pt>
                <c:pt idx="47">
                  <c:v>9.3786300000000003E-2</c:v>
                </c:pt>
                <c:pt idx="48">
                  <c:v>0.14972170000000001</c:v>
                </c:pt>
                <c:pt idx="49">
                  <c:v>0.25021979999999999</c:v>
                </c:pt>
                <c:pt idx="50">
                  <c:v>0.13532939999999999</c:v>
                </c:pt>
                <c:pt idx="51">
                  <c:v>0.15835250000000001</c:v>
                </c:pt>
                <c:pt idx="52">
                  <c:v>0.18919040000000001</c:v>
                </c:pt>
                <c:pt idx="53">
                  <c:v>7.4880500000000003E-2</c:v>
                </c:pt>
                <c:pt idx="54">
                  <c:v>0.105797</c:v>
                </c:pt>
                <c:pt idx="55">
                  <c:v>0.2053825</c:v>
                </c:pt>
                <c:pt idx="56">
                  <c:v>0.1250376</c:v>
                </c:pt>
                <c:pt idx="57">
                  <c:v>0.1488669</c:v>
                </c:pt>
                <c:pt idx="58">
                  <c:v>0.21777189999999999</c:v>
                </c:pt>
                <c:pt idx="59">
                  <c:v>0.1535533</c:v>
                </c:pt>
                <c:pt idx="60">
                  <c:v>0.17978710000000001</c:v>
                </c:pt>
                <c:pt idx="61">
                  <c:v>0.163106</c:v>
                </c:pt>
                <c:pt idx="62">
                  <c:v>0.1197131</c:v>
                </c:pt>
                <c:pt idx="63">
                  <c:v>0.16701440000000001</c:v>
                </c:pt>
                <c:pt idx="64">
                  <c:v>4.65729E-2</c:v>
                </c:pt>
                <c:pt idx="65">
                  <c:v>0.16837460000000001</c:v>
                </c:pt>
                <c:pt idx="66">
                  <c:v>5.9326499999999997E-2</c:v>
                </c:pt>
                <c:pt idx="67">
                  <c:v>8.6827699999999994E-2</c:v>
                </c:pt>
                <c:pt idx="68">
                  <c:v>0.13054740000000001</c:v>
                </c:pt>
                <c:pt idx="69">
                  <c:v>3.6436099999999999E-2</c:v>
                </c:pt>
                <c:pt idx="70">
                  <c:v>3.8884599999999998E-2</c:v>
                </c:pt>
                <c:pt idx="71">
                  <c:v>7.6071399999999997E-2</c:v>
                </c:pt>
                <c:pt idx="72">
                  <c:v>0</c:v>
                </c:pt>
                <c:pt idx="73">
                  <c:v>1.7639100000000001E-2</c:v>
                </c:pt>
                <c:pt idx="74">
                  <c:v>0</c:v>
                </c:pt>
                <c:pt idx="75">
                  <c:v>0</c:v>
                </c:pt>
                <c:pt idx="76">
                  <c:v>0</c:v>
                </c:pt>
                <c:pt idx="77">
                  <c:v>1.5055600000000001E-2</c:v>
                </c:pt>
                <c:pt idx="78">
                  <c:v>4.4465999999999999E-2</c:v>
                </c:pt>
                <c:pt idx="79">
                  <c:v>0</c:v>
                </c:pt>
                <c:pt idx="80">
                  <c:v>1.4057E-2</c:v>
                </c:pt>
                <c:pt idx="81">
                  <c:v>3.7757600000000002E-2</c:v>
                </c:pt>
                <c:pt idx="82">
                  <c:v>0</c:v>
                </c:pt>
                <c:pt idx="83">
                  <c:v>3.6796099999999998E-2</c:v>
                </c:pt>
                <c:pt idx="84">
                  <c:v>1.16916E-2</c:v>
                </c:pt>
                <c:pt idx="85">
                  <c:v>1.18365E-2</c:v>
                </c:pt>
                <c:pt idx="86">
                  <c:v>2.2484500000000001E-2</c:v>
                </c:pt>
                <c:pt idx="87">
                  <c:v>2.1217099999999999E-2</c:v>
                </c:pt>
                <c:pt idx="88">
                  <c:v>2.1532900000000001E-2</c:v>
                </c:pt>
                <c:pt idx="89">
                  <c:v>1.9656099999999999E-2</c:v>
                </c:pt>
                <c:pt idx="90">
                  <c:v>9.5017999999999995E-3</c:v>
                </c:pt>
                <c:pt idx="91">
                  <c:v>2.6915000000000001E-2</c:v>
                </c:pt>
                <c:pt idx="92">
                  <c:v>4.6385700000000002E-2</c:v>
                </c:pt>
                <c:pt idx="93">
                  <c:v>7.8483000000000008E-3</c:v>
                </c:pt>
                <c:pt idx="94">
                  <c:v>7.5037999999999997E-3</c:v>
                </c:pt>
                <c:pt idx="95">
                  <c:v>1.0148000000000001E-2</c:v>
                </c:pt>
                <c:pt idx="96">
                  <c:v>5.0143699999999999E-2</c:v>
                </c:pt>
                <c:pt idx="97">
                  <c:v>5.39713E-2</c:v>
                </c:pt>
                <c:pt idx="98">
                  <c:v>2.0563700000000001E-2</c:v>
                </c:pt>
                <c:pt idx="99">
                  <c:v>1.26842E-2</c:v>
                </c:pt>
                <c:pt idx="100">
                  <c:v>6.0397000000000003E-3</c:v>
                </c:pt>
                <c:pt idx="101">
                  <c:v>2.92632E-2</c:v>
                </c:pt>
                <c:pt idx="102">
                  <c:v>2.9270899999999999E-2</c:v>
                </c:pt>
                <c:pt idx="103">
                  <c:v>5.3577E-3</c:v>
                </c:pt>
                <c:pt idx="104">
                  <c:v>3.6152999999999998E-2</c:v>
                </c:pt>
                <c:pt idx="105">
                  <c:v>2.8754200000000001E-2</c:v>
                </c:pt>
                <c:pt idx="106">
                  <c:v>1.6445000000000001E-2</c:v>
                </c:pt>
                <c:pt idx="107">
                  <c:v>3.2337299999999999E-2</c:v>
                </c:pt>
                <c:pt idx="108">
                  <c:v>1.37977E-2</c:v>
                </c:pt>
                <c:pt idx="109">
                  <c:v>2.58088E-2</c:v>
                </c:pt>
                <c:pt idx="110">
                  <c:v>3.4289600000000003E-2</c:v>
                </c:pt>
                <c:pt idx="111">
                  <c:v>3.0886799999999999E-2</c:v>
                </c:pt>
                <c:pt idx="112">
                  <c:v>3.6681999999999999E-2</c:v>
                </c:pt>
                <c:pt idx="113">
                  <c:v>1.45113E-2</c:v>
                </c:pt>
                <c:pt idx="114">
                  <c:v>3.09433E-2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eye and adnexa (ICD-10 H00–H59),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0.40006079999999999</c:v>
                </c:pt>
                <c:pt idx="17">
                  <c:v>0.47888819999999999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0.33847129999999997</c:v>
                </c:pt>
                <c:pt idx="17">
                  <c:v>1.8436408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eye and adnexa (ICD-10 H00–H59),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eye and adnexa (ICD-10 H00–H59),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227</v>
      </c>
      <c r="C14" s="215"/>
    </row>
    <row r="15" spans="1:3" ht="33.75" customHeight="1">
      <c r="A15" s="149"/>
      <c r="B15" s="215" t="s">
        <v>228</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222</v>
      </c>
    </row>
    <row r="22" spans="1:3" ht="15.75">
      <c r="A22" s="149"/>
      <c r="B22" s="164" t="s">
        <v>43</v>
      </c>
      <c r="C22" s="8" t="s">
        <v>44</v>
      </c>
    </row>
    <row r="23" spans="1:3" ht="15.75">
      <c r="A23" s="149"/>
      <c r="B23" s="165" t="s">
        <v>183</v>
      </c>
      <c r="C23" s="3">
        <v>75</v>
      </c>
    </row>
    <row r="24" spans="1:3" ht="15.75">
      <c r="A24" s="149"/>
      <c r="B24" s="166" t="s">
        <v>101</v>
      </c>
      <c r="C24" s="3">
        <v>75</v>
      </c>
    </row>
    <row r="25" spans="1:3" ht="15.75">
      <c r="A25" s="149"/>
      <c r="B25" s="167" t="s">
        <v>102</v>
      </c>
      <c r="C25" s="3">
        <v>85</v>
      </c>
    </row>
    <row r="26" spans="1:3" ht="15.75">
      <c r="A26" s="149"/>
      <c r="B26" s="168" t="s">
        <v>103</v>
      </c>
      <c r="C26" s="3">
        <v>88</v>
      </c>
    </row>
    <row r="27" spans="1:3" ht="15.75">
      <c r="A27" s="149"/>
      <c r="B27" s="169" t="s">
        <v>104</v>
      </c>
      <c r="C27" s="3">
        <v>88</v>
      </c>
    </row>
    <row r="28" spans="1:3" ht="15.75">
      <c r="A28" s="149"/>
      <c r="B28" s="170" t="s">
        <v>105</v>
      </c>
      <c r="C28" s="3" t="s">
        <v>218</v>
      </c>
    </row>
    <row r="29" spans="1:3" ht="15.75">
      <c r="A29" s="149"/>
      <c r="B29" s="171" t="s">
        <v>106</v>
      </c>
      <c r="C29" s="3" t="s">
        <v>218</v>
      </c>
    </row>
    <row r="30" spans="1:3" ht="15.75">
      <c r="A30" s="149"/>
      <c r="B30" s="172" t="s">
        <v>107</v>
      </c>
      <c r="C30" s="3" t="s">
        <v>219</v>
      </c>
    </row>
    <row r="31" spans="1:3" ht="15.75">
      <c r="A31" s="149"/>
      <c r="B31" s="173" t="s">
        <v>108</v>
      </c>
      <c r="C31" s="3" t="s">
        <v>219</v>
      </c>
    </row>
    <row r="32" spans="1:3" ht="15.75">
      <c r="A32" s="149"/>
      <c r="B32" s="174" t="s">
        <v>109</v>
      </c>
      <c r="C32" s="3" t="s">
        <v>217</v>
      </c>
    </row>
    <row r="33" spans="1:3" ht="15.75">
      <c r="A33" s="149"/>
      <c r="B33" s="164" t="s">
        <v>50</v>
      </c>
    </row>
    <row r="34" spans="1:3" ht="15.75">
      <c r="A34" s="149"/>
      <c r="B34" s="147" t="s">
        <v>220</v>
      </c>
    </row>
    <row r="35" spans="1:3" ht="15.75">
      <c r="A35" s="149"/>
      <c r="B35" s="164" t="s">
        <v>57</v>
      </c>
      <c r="C35" s="76" t="s">
        <v>58</v>
      </c>
    </row>
    <row r="36" spans="1:3" ht="30">
      <c r="A36" s="149"/>
      <c r="B36" s="56" t="s">
        <v>211</v>
      </c>
      <c r="C36" s="55" t="s">
        <v>221</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eye and adnexa (ICD-10 H00–H59),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eye and adnexa (ICD-10 H00–H59),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eye and adnexa (ICD-10 H00–H59) in Australia, 1907–2021.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2021</v>
      </c>
      <c r="H10" s="28"/>
      <c r="I10" s="28"/>
      <c r="J10" s="248" t="s">
        <v>116</v>
      </c>
      <c r="K10" s="60"/>
      <c r="L10" s="239" t="str">
        <f>Admin!$C$191</f>
        <v>1907 – 2021</v>
      </c>
      <c r="M10" s="242" t="str">
        <f>Admin!F$187</f>
        <v>–</v>
      </c>
      <c r="N10" s="242">
        <f>Admin!G$187</f>
        <v>-1.0427504633696238E-2</v>
      </c>
      <c r="O10" s="242">
        <f>Admin!H$187</f>
        <v>-5.7434901665507354E-3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2021</v>
      </c>
      <c r="M12" s="242" t="str">
        <f>Admin!F$186</f>
        <v>–</v>
      </c>
      <c r="N12" s="242">
        <f>Admin!G$186</f>
        <v>-0.69728900045587672</v>
      </c>
      <c r="O12" s="242">
        <f>Admin!H$186</f>
        <v>-0.4814119285097313</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225</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eye and adnexa (ICD-10 H00–H59)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3.7614123268785243E-2</v>
      </c>
      <c r="N34" s="235">
        <f ca="1">Admin!G$215</f>
        <v>5.023780239173449E-2</v>
      </c>
      <c r="O34" s="235">
        <f ca="1">Admin!H$215</f>
        <v>4.3914707022389483E-2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0</v>
      </c>
      <c r="D14" s="74">
        <v>0</v>
      </c>
      <c r="E14" s="74" t="s">
        <v>211</v>
      </c>
      <c r="F14" s="74" t="s">
        <v>24</v>
      </c>
      <c r="G14" s="74" t="s">
        <v>211</v>
      </c>
      <c r="H14" s="74" t="s">
        <v>211</v>
      </c>
      <c r="I14" s="74" t="s">
        <v>211</v>
      </c>
      <c r="J14" s="74" t="s">
        <v>211</v>
      </c>
      <c r="K14" s="74" t="s">
        <v>24</v>
      </c>
      <c r="L14" s="74" t="s">
        <v>211</v>
      </c>
      <c r="M14" s="74" t="s">
        <v>211</v>
      </c>
      <c r="N14" s="73" t="s">
        <v>211</v>
      </c>
      <c r="O14" s="213" t="s">
        <v>211</v>
      </c>
      <c r="P14" s="213" t="s">
        <v>211</v>
      </c>
      <c r="R14" s="80">
        <v>1907</v>
      </c>
      <c r="S14" s="73">
        <v>1</v>
      </c>
      <c r="T14" s="74">
        <v>4.9911900000000002E-2</v>
      </c>
      <c r="U14" s="74">
        <v>0.10222059999999999</v>
      </c>
      <c r="V14" s="74" t="s">
        <v>24</v>
      </c>
      <c r="W14" s="74">
        <v>0.13045699999999999</v>
      </c>
      <c r="X14" s="74">
        <v>8.9803900000000006E-2</v>
      </c>
      <c r="Y14" s="74">
        <v>9.6563300000000005E-2</v>
      </c>
      <c r="Z14" s="74">
        <v>62.5</v>
      </c>
      <c r="AA14" s="74" t="s">
        <v>24</v>
      </c>
      <c r="AB14" s="74">
        <v>100</v>
      </c>
      <c r="AC14" s="74">
        <v>5.1637000000000002E-3</v>
      </c>
      <c r="AD14" s="73">
        <v>12.5</v>
      </c>
      <c r="AE14" s="213">
        <v>6.313E-3</v>
      </c>
      <c r="AF14" s="213">
        <v>1.7711999999999999E-3</v>
      </c>
      <c r="AH14" s="80">
        <v>1907</v>
      </c>
      <c r="AI14" s="73">
        <v>1</v>
      </c>
      <c r="AJ14" s="74">
        <v>2.3909E-2</v>
      </c>
      <c r="AK14" s="74">
        <v>4.6540600000000001E-2</v>
      </c>
      <c r="AL14" s="74" t="s">
        <v>24</v>
      </c>
      <c r="AM14" s="74">
        <v>5.9396499999999998E-2</v>
      </c>
      <c r="AN14" s="74">
        <v>4.0887300000000001E-2</v>
      </c>
      <c r="AO14" s="74">
        <v>4.3964799999999998E-2</v>
      </c>
      <c r="AP14" s="74">
        <v>62.5</v>
      </c>
      <c r="AQ14" s="74" t="s">
        <v>24</v>
      </c>
      <c r="AR14" s="74">
        <v>100</v>
      </c>
      <c r="AS14" s="74">
        <v>2.2073000000000001E-3</v>
      </c>
      <c r="AT14" s="73">
        <v>12.5</v>
      </c>
      <c r="AU14" s="213">
        <v>3.0252E-3</v>
      </c>
      <c r="AV14" s="213">
        <v>7.9299999999999998E-4</v>
      </c>
      <c r="AW14" s="74" t="s">
        <v>211</v>
      </c>
      <c r="AY14" s="79">
        <v>1907</v>
      </c>
    </row>
    <row r="15" spans="1:51">
      <c r="B15" s="80">
        <v>1908</v>
      </c>
      <c r="C15" s="73">
        <v>3</v>
      </c>
      <c r="D15" s="74">
        <v>0.13559299999999999</v>
      </c>
      <c r="E15" s="74">
        <v>0.16833819999999999</v>
      </c>
      <c r="F15" s="74" t="s">
        <v>24</v>
      </c>
      <c r="G15" s="74">
        <v>0.1765158</v>
      </c>
      <c r="H15" s="74">
        <v>0.14798169999999999</v>
      </c>
      <c r="I15" s="74">
        <v>0.16530919999999999</v>
      </c>
      <c r="J15" s="74">
        <v>25.833333</v>
      </c>
      <c r="K15" s="74" t="s">
        <v>24</v>
      </c>
      <c r="L15" s="74">
        <v>100</v>
      </c>
      <c r="M15" s="74">
        <v>1.12646E-2</v>
      </c>
      <c r="N15" s="73">
        <v>147.5</v>
      </c>
      <c r="O15" s="213">
        <v>6.7526100000000006E-2</v>
      </c>
      <c r="P15" s="213">
        <v>1.6746299999999999E-2</v>
      </c>
      <c r="R15" s="80">
        <v>1908</v>
      </c>
      <c r="S15" s="73">
        <v>4</v>
      </c>
      <c r="T15" s="74">
        <v>0.1962573</v>
      </c>
      <c r="U15" s="74">
        <v>0.18158759999999999</v>
      </c>
      <c r="V15" s="74" t="s">
        <v>24</v>
      </c>
      <c r="W15" s="74">
        <v>0.197908</v>
      </c>
      <c r="X15" s="74">
        <v>0.19316520000000001</v>
      </c>
      <c r="Y15" s="74">
        <v>0.2326577</v>
      </c>
      <c r="Z15" s="74">
        <v>18.75</v>
      </c>
      <c r="AA15" s="74" t="s">
        <v>24</v>
      </c>
      <c r="AB15" s="74">
        <v>100</v>
      </c>
      <c r="AC15" s="74">
        <v>2.02081E-2</v>
      </c>
      <c r="AD15" s="73">
        <v>225</v>
      </c>
      <c r="AE15" s="213">
        <v>0.1117428</v>
      </c>
      <c r="AF15" s="213">
        <v>3.19032E-2</v>
      </c>
      <c r="AH15" s="80">
        <v>1908</v>
      </c>
      <c r="AI15" s="73">
        <v>7</v>
      </c>
      <c r="AJ15" s="74">
        <v>0.16468089999999999</v>
      </c>
      <c r="AK15" s="74">
        <v>0.17621239999999999</v>
      </c>
      <c r="AL15" s="74" t="s">
        <v>24</v>
      </c>
      <c r="AM15" s="74">
        <v>0.18823590000000001</v>
      </c>
      <c r="AN15" s="74">
        <v>0.1706724</v>
      </c>
      <c r="AO15" s="74">
        <v>0.19861870000000001</v>
      </c>
      <c r="AP15" s="74">
        <v>21.785713999999999</v>
      </c>
      <c r="AQ15" s="74" t="s">
        <v>24</v>
      </c>
      <c r="AR15" s="74">
        <v>100</v>
      </c>
      <c r="AS15" s="74">
        <v>1.5077800000000001E-2</v>
      </c>
      <c r="AT15" s="73">
        <v>372.5</v>
      </c>
      <c r="AU15" s="213">
        <v>8.8734999999999994E-2</v>
      </c>
      <c r="AV15" s="213">
        <v>2.3486E-2</v>
      </c>
      <c r="AW15" s="74">
        <v>0.92703599999999997</v>
      </c>
      <c r="AY15" s="79">
        <v>1908</v>
      </c>
    </row>
    <row r="16" spans="1:51">
      <c r="B16" s="80">
        <v>1909</v>
      </c>
      <c r="C16" s="73">
        <v>0</v>
      </c>
      <c r="D16" s="74">
        <v>0</v>
      </c>
      <c r="E16" s="74" t="s">
        <v>211</v>
      </c>
      <c r="F16" s="74" t="s">
        <v>24</v>
      </c>
      <c r="G16" s="74" t="s">
        <v>211</v>
      </c>
      <c r="H16" s="74" t="s">
        <v>211</v>
      </c>
      <c r="I16" s="74" t="s">
        <v>211</v>
      </c>
      <c r="J16" s="74" t="s">
        <v>211</v>
      </c>
      <c r="K16" s="74" t="s">
        <v>24</v>
      </c>
      <c r="L16" s="74" t="s">
        <v>211</v>
      </c>
      <c r="M16" s="74" t="s">
        <v>211</v>
      </c>
      <c r="N16" s="73" t="s">
        <v>211</v>
      </c>
      <c r="O16" s="213" t="s">
        <v>211</v>
      </c>
      <c r="P16" s="213" t="s">
        <v>211</v>
      </c>
      <c r="R16" s="80">
        <v>1909</v>
      </c>
      <c r="S16" s="73">
        <v>1</v>
      </c>
      <c r="T16" s="74">
        <v>4.8245099999999999E-2</v>
      </c>
      <c r="U16" s="74">
        <v>2.64157E-2</v>
      </c>
      <c r="V16" s="74" t="s">
        <v>24</v>
      </c>
      <c r="W16" s="74">
        <v>2.5261700000000002E-2</v>
      </c>
      <c r="X16" s="74">
        <v>3.54311E-2</v>
      </c>
      <c r="Y16" s="74">
        <v>4.7988000000000003E-2</v>
      </c>
      <c r="Z16" s="74">
        <v>2.5</v>
      </c>
      <c r="AA16" s="74" t="s">
        <v>24</v>
      </c>
      <c r="AB16" s="74">
        <v>100</v>
      </c>
      <c r="AC16" s="74">
        <v>5.3596E-3</v>
      </c>
      <c r="AD16" s="73">
        <v>72.5</v>
      </c>
      <c r="AE16" s="213">
        <v>3.5416799999999998E-2</v>
      </c>
      <c r="AF16" s="213">
        <v>1.0981899999999999E-2</v>
      </c>
      <c r="AH16" s="80">
        <v>1909</v>
      </c>
      <c r="AI16" s="73">
        <v>1</v>
      </c>
      <c r="AJ16" s="74">
        <v>2.31548E-2</v>
      </c>
      <c r="AK16" s="74">
        <v>1.2988700000000001E-2</v>
      </c>
      <c r="AL16" s="74" t="s">
        <v>24</v>
      </c>
      <c r="AM16" s="74">
        <v>1.24213E-2</v>
      </c>
      <c r="AN16" s="74">
        <v>1.7421699999999998E-2</v>
      </c>
      <c r="AO16" s="74">
        <v>2.3595999999999999E-2</v>
      </c>
      <c r="AP16" s="74">
        <v>2.5</v>
      </c>
      <c r="AQ16" s="74" t="s">
        <v>24</v>
      </c>
      <c r="AR16" s="74">
        <v>100</v>
      </c>
      <c r="AS16" s="74">
        <v>2.2639000000000001E-3</v>
      </c>
      <c r="AT16" s="73">
        <v>72.5</v>
      </c>
      <c r="AU16" s="213">
        <v>1.7003299999999999E-2</v>
      </c>
      <c r="AV16" s="213">
        <v>4.8592000000000002E-3</v>
      </c>
      <c r="AW16" s="74" t="s">
        <v>211</v>
      </c>
      <c r="AY16" s="79">
        <v>1909</v>
      </c>
    </row>
    <row r="17" spans="2:51">
      <c r="B17" s="80">
        <v>1910</v>
      </c>
      <c r="C17" s="73">
        <v>0</v>
      </c>
      <c r="D17" s="74">
        <v>0</v>
      </c>
      <c r="E17" s="74" t="s">
        <v>211</v>
      </c>
      <c r="F17" s="74" t="s">
        <v>24</v>
      </c>
      <c r="G17" s="74" t="s">
        <v>211</v>
      </c>
      <c r="H17" s="74" t="s">
        <v>211</v>
      </c>
      <c r="I17" s="74" t="s">
        <v>211</v>
      </c>
      <c r="J17" s="74" t="s">
        <v>211</v>
      </c>
      <c r="K17" s="74" t="s">
        <v>24</v>
      </c>
      <c r="L17" s="74" t="s">
        <v>211</v>
      </c>
      <c r="M17" s="74" t="s">
        <v>211</v>
      </c>
      <c r="N17" s="73" t="s">
        <v>211</v>
      </c>
      <c r="O17" s="213" t="s">
        <v>211</v>
      </c>
      <c r="P17" s="213" t="s">
        <v>211</v>
      </c>
      <c r="R17" s="80">
        <v>1910</v>
      </c>
      <c r="S17" s="73">
        <v>0</v>
      </c>
      <c r="T17" s="74">
        <v>0</v>
      </c>
      <c r="U17" s="74" t="s">
        <v>211</v>
      </c>
      <c r="V17" s="74" t="s">
        <v>24</v>
      </c>
      <c r="W17" s="74" t="s">
        <v>211</v>
      </c>
      <c r="X17" s="74" t="s">
        <v>211</v>
      </c>
      <c r="Y17" s="74" t="s">
        <v>211</v>
      </c>
      <c r="Z17" s="74" t="s">
        <v>211</v>
      </c>
      <c r="AA17" s="74" t="s">
        <v>24</v>
      </c>
      <c r="AB17" s="74" t="s">
        <v>211</v>
      </c>
      <c r="AC17" s="74" t="s">
        <v>211</v>
      </c>
      <c r="AD17" s="73" t="s">
        <v>211</v>
      </c>
      <c r="AE17" s="213" t="s">
        <v>211</v>
      </c>
      <c r="AF17" s="213" t="s">
        <v>211</v>
      </c>
      <c r="AH17" s="80">
        <v>1910</v>
      </c>
      <c r="AI17" s="73">
        <v>0</v>
      </c>
      <c r="AJ17" s="74">
        <v>0</v>
      </c>
      <c r="AK17" s="74" t="s">
        <v>211</v>
      </c>
      <c r="AL17" s="74" t="s">
        <v>24</v>
      </c>
      <c r="AM17" s="74" t="s">
        <v>211</v>
      </c>
      <c r="AN17" s="74" t="s">
        <v>211</v>
      </c>
      <c r="AO17" s="74" t="s">
        <v>211</v>
      </c>
      <c r="AP17" s="74" t="s">
        <v>211</v>
      </c>
      <c r="AQ17" s="74" t="s">
        <v>24</v>
      </c>
      <c r="AR17" s="74" t="s">
        <v>211</v>
      </c>
      <c r="AS17" s="74" t="s">
        <v>211</v>
      </c>
      <c r="AT17" s="73" t="s">
        <v>211</v>
      </c>
      <c r="AU17" s="213" t="s">
        <v>211</v>
      </c>
      <c r="AV17" s="213" t="s">
        <v>211</v>
      </c>
      <c r="AW17" s="74" t="s">
        <v>211</v>
      </c>
      <c r="AY17" s="80">
        <v>1910</v>
      </c>
    </row>
    <row r="18" spans="2:51">
      <c r="B18" s="80">
        <v>1911</v>
      </c>
      <c r="C18" s="73">
        <v>2</v>
      </c>
      <c r="D18" s="74">
        <v>8.6466500000000002E-2</v>
      </c>
      <c r="E18" s="74">
        <v>0.22799449999999999</v>
      </c>
      <c r="F18" s="74" t="s">
        <v>24</v>
      </c>
      <c r="G18" s="74">
        <v>0.2557122</v>
      </c>
      <c r="H18" s="74">
        <v>0.15330949999999999</v>
      </c>
      <c r="I18" s="74">
        <v>0.1268582</v>
      </c>
      <c r="J18" s="74">
        <v>72.5</v>
      </c>
      <c r="K18" s="74" t="s">
        <v>24</v>
      </c>
      <c r="L18" s="74">
        <v>100</v>
      </c>
      <c r="M18" s="74">
        <v>7.2487000000000003E-3</v>
      </c>
      <c r="N18" s="73">
        <v>7.5</v>
      </c>
      <c r="O18" s="213">
        <v>3.2869000000000002E-3</v>
      </c>
      <c r="P18" s="213">
        <v>8.518E-4</v>
      </c>
      <c r="R18" s="80">
        <v>1911</v>
      </c>
      <c r="S18" s="73">
        <v>1</v>
      </c>
      <c r="T18" s="74">
        <v>4.6685999999999998E-2</v>
      </c>
      <c r="U18" s="74">
        <v>2.5518900000000001E-2</v>
      </c>
      <c r="V18" s="74" t="s">
        <v>24</v>
      </c>
      <c r="W18" s="74">
        <v>2.4404100000000001E-2</v>
      </c>
      <c r="X18" s="74">
        <v>3.4228300000000003E-2</v>
      </c>
      <c r="Y18" s="74">
        <v>4.6358900000000001E-2</v>
      </c>
      <c r="Z18" s="74">
        <v>2.5</v>
      </c>
      <c r="AA18" s="74" t="s">
        <v>24</v>
      </c>
      <c r="AB18" s="74">
        <v>100</v>
      </c>
      <c r="AC18" s="74">
        <v>4.9315000000000001E-3</v>
      </c>
      <c r="AD18" s="73">
        <v>72.5</v>
      </c>
      <c r="AE18" s="213">
        <v>3.4294499999999999E-2</v>
      </c>
      <c r="AF18" s="213">
        <v>1.05474E-2</v>
      </c>
      <c r="AH18" s="80">
        <v>1911</v>
      </c>
      <c r="AI18" s="73">
        <v>3</v>
      </c>
      <c r="AJ18" s="74">
        <v>6.7339999999999997E-2</v>
      </c>
      <c r="AK18" s="74">
        <v>0.13331419999999999</v>
      </c>
      <c r="AL18" s="74" t="s">
        <v>24</v>
      </c>
      <c r="AM18" s="74">
        <v>0.1473952</v>
      </c>
      <c r="AN18" s="74">
        <v>9.7905699999999998E-2</v>
      </c>
      <c r="AO18" s="74">
        <v>8.9759800000000001E-2</v>
      </c>
      <c r="AP18" s="74">
        <v>49.166666999999997</v>
      </c>
      <c r="AQ18" s="74" t="s">
        <v>24</v>
      </c>
      <c r="AR18" s="74">
        <v>100</v>
      </c>
      <c r="AS18" s="74">
        <v>6.2671000000000003E-3</v>
      </c>
      <c r="AT18" s="73">
        <v>80</v>
      </c>
      <c r="AU18" s="213">
        <v>1.8199099999999999E-2</v>
      </c>
      <c r="AV18" s="213">
        <v>5.1025000000000003E-3</v>
      </c>
      <c r="AW18" s="74">
        <v>8.9343226999999992</v>
      </c>
      <c r="AY18" s="80">
        <v>1911</v>
      </c>
    </row>
    <row r="19" spans="2:51">
      <c r="B19" s="80">
        <v>1912</v>
      </c>
      <c r="C19" s="73">
        <v>1</v>
      </c>
      <c r="D19" s="74">
        <v>4.2392300000000001E-2</v>
      </c>
      <c r="E19" s="74">
        <v>2.4285600000000001E-2</v>
      </c>
      <c r="F19" s="74" t="s">
        <v>24</v>
      </c>
      <c r="G19" s="74">
        <v>2.3224600000000001E-2</v>
      </c>
      <c r="H19" s="74">
        <v>3.2573999999999999E-2</v>
      </c>
      <c r="I19" s="74">
        <v>4.4118299999999999E-2</v>
      </c>
      <c r="J19" s="74">
        <v>2.5</v>
      </c>
      <c r="K19" s="74" t="s">
        <v>24</v>
      </c>
      <c r="L19" s="74">
        <v>100</v>
      </c>
      <c r="M19" s="74">
        <v>3.3019999999999998E-3</v>
      </c>
      <c r="N19" s="73">
        <v>72.5</v>
      </c>
      <c r="O19" s="213">
        <v>3.1150799999999999E-2</v>
      </c>
      <c r="P19" s="213">
        <v>7.2348999999999998E-3</v>
      </c>
      <c r="R19" s="80">
        <v>1912</v>
      </c>
      <c r="S19" s="73">
        <v>0</v>
      </c>
      <c r="T19" s="74">
        <v>0</v>
      </c>
      <c r="U19" s="74" t="s">
        <v>211</v>
      </c>
      <c r="V19" s="74" t="s">
        <v>24</v>
      </c>
      <c r="W19" s="74" t="s">
        <v>211</v>
      </c>
      <c r="X19" s="74" t="s">
        <v>211</v>
      </c>
      <c r="Y19" s="74" t="s">
        <v>211</v>
      </c>
      <c r="Z19" s="74" t="s">
        <v>211</v>
      </c>
      <c r="AA19" s="74" t="s">
        <v>24</v>
      </c>
      <c r="AB19" s="74" t="s">
        <v>211</v>
      </c>
      <c r="AC19" s="74" t="s">
        <v>211</v>
      </c>
      <c r="AD19" s="73" t="s">
        <v>211</v>
      </c>
      <c r="AE19" s="213" t="s">
        <v>211</v>
      </c>
      <c r="AF19" s="213" t="s">
        <v>211</v>
      </c>
      <c r="AH19" s="80">
        <v>1912</v>
      </c>
      <c r="AI19" s="73">
        <v>1</v>
      </c>
      <c r="AJ19" s="74">
        <v>2.1953799999999999E-2</v>
      </c>
      <c r="AK19" s="74">
        <v>1.2356300000000001E-2</v>
      </c>
      <c r="AL19" s="74" t="s">
        <v>24</v>
      </c>
      <c r="AM19" s="74">
        <v>1.1816500000000001E-2</v>
      </c>
      <c r="AN19" s="74">
        <v>1.6573399999999999E-2</v>
      </c>
      <c r="AO19" s="74">
        <v>2.2447100000000001E-2</v>
      </c>
      <c r="AP19" s="74">
        <v>2.5</v>
      </c>
      <c r="AQ19" s="74" t="s">
        <v>24</v>
      </c>
      <c r="AR19" s="74">
        <v>100</v>
      </c>
      <c r="AS19" s="74">
        <v>1.9166000000000001E-3</v>
      </c>
      <c r="AT19" s="73">
        <v>72.5</v>
      </c>
      <c r="AU19" s="213">
        <v>1.6130100000000001E-2</v>
      </c>
      <c r="AV19" s="213">
        <v>4.0921000000000004E-3</v>
      </c>
      <c r="AW19" s="74" t="s">
        <v>211</v>
      </c>
      <c r="AY19" s="80">
        <v>1912</v>
      </c>
    </row>
    <row r="20" spans="2:51">
      <c r="B20" s="80">
        <v>1913</v>
      </c>
      <c r="C20" s="73">
        <v>1</v>
      </c>
      <c r="D20" s="74">
        <v>4.15834E-2</v>
      </c>
      <c r="E20" s="74">
        <v>0.1091613</v>
      </c>
      <c r="F20" s="74" t="s">
        <v>24</v>
      </c>
      <c r="G20" s="74">
        <v>0.11897489999999999</v>
      </c>
      <c r="H20" s="74">
        <v>7.3363399999999995E-2</v>
      </c>
      <c r="I20" s="74">
        <v>6.6392199999999998E-2</v>
      </c>
      <c r="J20" s="74">
        <v>72.5</v>
      </c>
      <c r="K20" s="74" t="s">
        <v>24</v>
      </c>
      <c r="L20" s="74">
        <v>100</v>
      </c>
      <c r="M20" s="74">
        <v>3.3490999999999998E-3</v>
      </c>
      <c r="N20" s="73">
        <v>2.5</v>
      </c>
      <c r="O20" s="213">
        <v>1.0535E-3</v>
      </c>
      <c r="P20" s="213">
        <v>2.5070000000000002E-4</v>
      </c>
      <c r="R20" s="80">
        <v>1913</v>
      </c>
      <c r="S20" s="73">
        <v>1</v>
      </c>
      <c r="T20" s="74">
        <v>4.4440199999999999E-2</v>
      </c>
      <c r="U20" s="74">
        <v>0.15351100000000001</v>
      </c>
      <c r="V20" s="74" t="s">
        <v>24</v>
      </c>
      <c r="W20" s="74">
        <v>0.16508680000000001</v>
      </c>
      <c r="X20" s="74">
        <v>8.7220000000000006E-2</v>
      </c>
      <c r="Y20" s="74">
        <v>5.7381599999999998E-2</v>
      </c>
      <c r="Z20" s="74">
        <v>77.5</v>
      </c>
      <c r="AA20" s="74" t="s">
        <v>24</v>
      </c>
      <c r="AB20" s="74">
        <v>100</v>
      </c>
      <c r="AC20" s="74">
        <v>4.5599999999999998E-3</v>
      </c>
      <c r="AD20" s="73">
        <v>0</v>
      </c>
      <c r="AE20" s="213">
        <v>0</v>
      </c>
      <c r="AF20" s="213">
        <v>0</v>
      </c>
      <c r="AH20" s="80">
        <v>1913</v>
      </c>
      <c r="AI20" s="73">
        <v>2</v>
      </c>
      <c r="AJ20" s="74">
        <v>4.2964299999999997E-2</v>
      </c>
      <c r="AK20" s="74">
        <v>0.13042290000000001</v>
      </c>
      <c r="AL20" s="74" t="s">
        <v>24</v>
      </c>
      <c r="AM20" s="74">
        <v>0.14108699999999999</v>
      </c>
      <c r="AN20" s="74">
        <v>8.0047499999999994E-2</v>
      </c>
      <c r="AO20" s="74">
        <v>6.2165199999999997E-2</v>
      </c>
      <c r="AP20" s="74">
        <v>75</v>
      </c>
      <c r="AQ20" s="74" t="s">
        <v>24</v>
      </c>
      <c r="AR20" s="74">
        <v>100</v>
      </c>
      <c r="AS20" s="74">
        <v>3.8617999999999999E-3</v>
      </c>
      <c r="AT20" s="73">
        <v>2.5</v>
      </c>
      <c r="AU20" s="213">
        <v>5.442E-4</v>
      </c>
      <c r="AV20" s="213">
        <v>1.4090000000000001E-4</v>
      </c>
      <c r="AW20" s="74">
        <v>0.71109739999999999</v>
      </c>
      <c r="AY20" s="80">
        <v>1913</v>
      </c>
    </row>
    <row r="21" spans="2:51">
      <c r="B21" s="80">
        <v>1914</v>
      </c>
      <c r="C21" s="73">
        <v>1</v>
      </c>
      <c r="D21" s="74">
        <v>4.0804800000000002E-2</v>
      </c>
      <c r="E21" s="74">
        <v>3.0143E-2</v>
      </c>
      <c r="F21" s="74" t="s">
        <v>24</v>
      </c>
      <c r="G21" s="74">
        <v>2.8649899999999999E-2</v>
      </c>
      <c r="H21" s="74">
        <v>3.6639699999999997E-2</v>
      </c>
      <c r="I21" s="74">
        <v>3.8932300000000003E-2</v>
      </c>
      <c r="J21" s="74">
        <v>17.5</v>
      </c>
      <c r="K21" s="74" t="s">
        <v>24</v>
      </c>
      <c r="L21" s="74">
        <v>100</v>
      </c>
      <c r="M21" s="74">
        <v>3.3517999999999998E-3</v>
      </c>
      <c r="N21" s="73">
        <v>57.5</v>
      </c>
      <c r="O21" s="213">
        <v>2.3773900000000001E-2</v>
      </c>
      <c r="P21" s="213">
        <v>5.7524999999999998E-3</v>
      </c>
      <c r="R21" s="80">
        <v>1914</v>
      </c>
      <c r="S21" s="73">
        <v>0</v>
      </c>
      <c r="T21" s="74">
        <v>0</v>
      </c>
      <c r="U21" s="74" t="s">
        <v>211</v>
      </c>
      <c r="V21" s="74" t="s">
        <v>24</v>
      </c>
      <c r="W21" s="74" t="s">
        <v>211</v>
      </c>
      <c r="X21" s="74" t="s">
        <v>211</v>
      </c>
      <c r="Y21" s="74" t="s">
        <v>211</v>
      </c>
      <c r="Z21" s="74" t="s">
        <v>211</v>
      </c>
      <c r="AA21" s="74" t="s">
        <v>24</v>
      </c>
      <c r="AB21" s="74" t="s">
        <v>211</v>
      </c>
      <c r="AC21" s="74" t="s">
        <v>211</v>
      </c>
      <c r="AD21" s="73" t="s">
        <v>211</v>
      </c>
      <c r="AE21" s="213" t="s">
        <v>211</v>
      </c>
      <c r="AF21" s="213" t="s">
        <v>211</v>
      </c>
      <c r="AH21" s="80">
        <v>1914</v>
      </c>
      <c r="AI21" s="73">
        <v>1</v>
      </c>
      <c r="AJ21" s="74">
        <v>2.1030299999999998E-2</v>
      </c>
      <c r="AK21" s="74">
        <v>1.5240699999999999E-2</v>
      </c>
      <c r="AL21" s="74" t="s">
        <v>24</v>
      </c>
      <c r="AM21" s="74">
        <v>1.44858E-2</v>
      </c>
      <c r="AN21" s="74">
        <v>1.85255E-2</v>
      </c>
      <c r="AO21" s="74">
        <v>1.9684699999999999E-2</v>
      </c>
      <c r="AP21" s="74">
        <v>17.5</v>
      </c>
      <c r="AQ21" s="74" t="s">
        <v>24</v>
      </c>
      <c r="AR21" s="74">
        <v>100</v>
      </c>
      <c r="AS21" s="74">
        <v>1.9335000000000001E-3</v>
      </c>
      <c r="AT21" s="73">
        <v>57.5</v>
      </c>
      <c r="AU21" s="213">
        <v>1.2253699999999999E-2</v>
      </c>
      <c r="AV21" s="213">
        <v>3.2697E-3</v>
      </c>
      <c r="AW21" s="74" t="s">
        <v>211</v>
      </c>
      <c r="AY21" s="80">
        <v>1914</v>
      </c>
    </row>
    <row r="22" spans="2:51">
      <c r="B22" s="80">
        <v>1915</v>
      </c>
      <c r="C22" s="73">
        <v>0</v>
      </c>
      <c r="D22" s="74">
        <v>0</v>
      </c>
      <c r="E22" s="74" t="s">
        <v>211</v>
      </c>
      <c r="F22" s="74" t="s">
        <v>24</v>
      </c>
      <c r="G22" s="74" t="s">
        <v>211</v>
      </c>
      <c r="H22" s="74" t="s">
        <v>211</v>
      </c>
      <c r="I22" s="74" t="s">
        <v>211</v>
      </c>
      <c r="J22" s="74" t="s">
        <v>211</v>
      </c>
      <c r="K22" s="74" t="s">
        <v>24</v>
      </c>
      <c r="L22" s="74" t="s">
        <v>211</v>
      </c>
      <c r="M22" s="74" t="s">
        <v>211</v>
      </c>
      <c r="N22" s="73" t="s">
        <v>211</v>
      </c>
      <c r="O22" s="213" t="s">
        <v>211</v>
      </c>
      <c r="P22" s="213" t="s">
        <v>211</v>
      </c>
      <c r="R22" s="80">
        <v>1915</v>
      </c>
      <c r="S22" s="73">
        <v>1</v>
      </c>
      <c r="T22" s="74">
        <v>4.2400500000000001E-2</v>
      </c>
      <c r="U22" s="74">
        <v>2.4122899999999999E-2</v>
      </c>
      <c r="V22" s="74" t="s">
        <v>24</v>
      </c>
      <c r="W22" s="74">
        <v>2.3069099999999999E-2</v>
      </c>
      <c r="X22" s="74">
        <v>3.2355799999999997E-2</v>
      </c>
      <c r="Y22" s="74">
        <v>4.3822800000000002E-2</v>
      </c>
      <c r="Z22" s="74">
        <v>2.5</v>
      </c>
      <c r="AA22" s="74" t="s">
        <v>24</v>
      </c>
      <c r="AB22" s="74">
        <v>100</v>
      </c>
      <c r="AC22" s="74">
        <v>4.5192000000000001E-3</v>
      </c>
      <c r="AD22" s="73">
        <v>72.5</v>
      </c>
      <c r="AE22" s="213">
        <v>3.1154600000000001E-2</v>
      </c>
      <c r="AF22" s="213">
        <v>9.6051999999999995E-3</v>
      </c>
      <c r="AH22" s="80">
        <v>1915</v>
      </c>
      <c r="AI22" s="73">
        <v>1</v>
      </c>
      <c r="AJ22" s="74">
        <v>2.05971E-2</v>
      </c>
      <c r="AK22" s="74">
        <v>1.1846600000000001E-2</v>
      </c>
      <c r="AL22" s="74" t="s">
        <v>24</v>
      </c>
      <c r="AM22" s="74">
        <v>1.1329000000000001E-2</v>
      </c>
      <c r="AN22" s="74">
        <v>1.58897E-2</v>
      </c>
      <c r="AO22" s="74">
        <v>2.1520999999999998E-2</v>
      </c>
      <c r="AP22" s="74">
        <v>2.5</v>
      </c>
      <c r="AQ22" s="74" t="s">
        <v>24</v>
      </c>
      <c r="AR22" s="74">
        <v>100</v>
      </c>
      <c r="AS22" s="74">
        <v>1.8946E-3</v>
      </c>
      <c r="AT22" s="73">
        <v>72.5</v>
      </c>
      <c r="AU22" s="213">
        <v>1.5131500000000001E-2</v>
      </c>
      <c r="AV22" s="213">
        <v>4.1381999999999999E-3</v>
      </c>
      <c r="AW22" s="74" t="s">
        <v>211</v>
      </c>
      <c r="AY22" s="80">
        <v>1915</v>
      </c>
    </row>
    <row r="23" spans="2:51">
      <c r="B23" s="80">
        <v>1916</v>
      </c>
      <c r="C23" s="73">
        <v>3</v>
      </c>
      <c r="D23" s="74">
        <v>0.11799560000000001</v>
      </c>
      <c r="E23" s="74">
        <v>6.8883100000000003E-2</v>
      </c>
      <c r="F23" s="74" t="s">
        <v>24</v>
      </c>
      <c r="G23" s="74">
        <v>6.5873799999999996E-2</v>
      </c>
      <c r="H23" s="74">
        <v>9.2392199999999994E-2</v>
      </c>
      <c r="I23" s="74">
        <v>0.1251362</v>
      </c>
      <c r="J23" s="74">
        <v>2.5</v>
      </c>
      <c r="K23" s="74" t="s">
        <v>24</v>
      </c>
      <c r="L23" s="74">
        <v>100</v>
      </c>
      <c r="M23" s="74">
        <v>9.6717999999999995E-3</v>
      </c>
      <c r="N23" s="73">
        <v>217.5</v>
      </c>
      <c r="O23" s="213">
        <v>8.6658899999999997E-2</v>
      </c>
      <c r="P23" s="213">
        <v>2.1740099999999998E-2</v>
      </c>
      <c r="R23" s="80">
        <v>1916</v>
      </c>
      <c r="S23" s="73">
        <v>1</v>
      </c>
      <c r="T23" s="74">
        <v>4.1449300000000001E-2</v>
      </c>
      <c r="U23" s="74">
        <v>2.3797499999999999E-2</v>
      </c>
      <c r="V23" s="74" t="s">
        <v>24</v>
      </c>
      <c r="W23" s="74">
        <v>2.2757800000000002E-2</v>
      </c>
      <c r="X23" s="74">
        <v>3.1919299999999998E-2</v>
      </c>
      <c r="Y23" s="74">
        <v>4.3231600000000002E-2</v>
      </c>
      <c r="Z23" s="74">
        <v>2.5</v>
      </c>
      <c r="AA23" s="74" t="s">
        <v>24</v>
      </c>
      <c r="AB23" s="74">
        <v>100</v>
      </c>
      <c r="AC23" s="74">
        <v>4.3141999999999998E-3</v>
      </c>
      <c r="AD23" s="73">
        <v>72.5</v>
      </c>
      <c r="AE23" s="213">
        <v>3.0457399999999999E-2</v>
      </c>
      <c r="AF23" s="213">
        <v>9.0848000000000005E-3</v>
      </c>
      <c r="AH23" s="80">
        <v>1916</v>
      </c>
      <c r="AI23" s="73">
        <v>4</v>
      </c>
      <c r="AJ23" s="74">
        <v>8.0725699999999997E-2</v>
      </c>
      <c r="AK23" s="74">
        <v>4.67435E-2</v>
      </c>
      <c r="AL23" s="74" t="s">
        <v>24</v>
      </c>
      <c r="AM23" s="74">
        <v>4.4701400000000002E-2</v>
      </c>
      <c r="AN23" s="74">
        <v>6.2696600000000005E-2</v>
      </c>
      <c r="AO23" s="74">
        <v>8.4916500000000006E-2</v>
      </c>
      <c r="AP23" s="74">
        <v>2.5</v>
      </c>
      <c r="AQ23" s="74" t="s">
        <v>24</v>
      </c>
      <c r="AR23" s="74">
        <v>100</v>
      </c>
      <c r="AS23" s="74">
        <v>7.3804999999999999E-3</v>
      </c>
      <c r="AT23" s="73">
        <v>290</v>
      </c>
      <c r="AU23" s="213">
        <v>5.9302199999999999E-2</v>
      </c>
      <c r="AV23" s="213">
        <v>1.6124599999999999E-2</v>
      </c>
      <c r="AW23" s="74">
        <v>2.8945571000000001</v>
      </c>
      <c r="AY23" s="80">
        <v>1916</v>
      </c>
    </row>
    <row r="24" spans="2:51">
      <c r="B24" s="80">
        <v>1917</v>
      </c>
      <c r="C24" s="73">
        <v>1</v>
      </c>
      <c r="D24" s="74">
        <v>3.8634599999999998E-2</v>
      </c>
      <c r="E24" s="74">
        <v>2.2652200000000001E-2</v>
      </c>
      <c r="F24" s="74" t="s">
        <v>24</v>
      </c>
      <c r="G24" s="74">
        <v>2.1662600000000001E-2</v>
      </c>
      <c r="H24" s="74">
        <v>3.03831E-2</v>
      </c>
      <c r="I24" s="74">
        <v>4.1151E-2</v>
      </c>
      <c r="J24" s="74">
        <v>2.5</v>
      </c>
      <c r="K24" s="74" t="s">
        <v>24</v>
      </c>
      <c r="L24" s="74">
        <v>100</v>
      </c>
      <c r="M24" s="74">
        <v>3.6219999999999998E-3</v>
      </c>
      <c r="N24" s="73">
        <v>72.5</v>
      </c>
      <c r="O24" s="213">
        <v>2.8370699999999999E-2</v>
      </c>
      <c r="P24" s="213">
        <v>8.6981999999999997E-3</v>
      </c>
      <c r="R24" s="80">
        <v>1917</v>
      </c>
      <c r="S24" s="73">
        <v>2</v>
      </c>
      <c r="T24" s="74">
        <v>8.1079700000000005E-2</v>
      </c>
      <c r="U24" s="74">
        <v>4.6961299999999997E-2</v>
      </c>
      <c r="V24" s="74" t="s">
        <v>24</v>
      </c>
      <c r="W24" s="74">
        <v>4.4909699999999997E-2</v>
      </c>
      <c r="X24" s="74">
        <v>6.2988799999999998E-2</v>
      </c>
      <c r="Y24" s="74">
        <v>8.5312100000000002E-2</v>
      </c>
      <c r="Z24" s="74">
        <v>2.5</v>
      </c>
      <c r="AA24" s="74" t="s">
        <v>24</v>
      </c>
      <c r="AB24" s="74">
        <v>100</v>
      </c>
      <c r="AC24" s="74">
        <v>9.7943000000000006E-3</v>
      </c>
      <c r="AD24" s="73">
        <v>145</v>
      </c>
      <c r="AE24" s="213">
        <v>5.9581599999999998E-2</v>
      </c>
      <c r="AF24" s="213">
        <v>2.2564799999999999E-2</v>
      </c>
      <c r="AH24" s="80">
        <v>1917</v>
      </c>
      <c r="AI24" s="73">
        <v>3</v>
      </c>
      <c r="AJ24" s="74">
        <v>5.9346500000000003E-2</v>
      </c>
      <c r="AK24" s="74">
        <v>3.4588500000000001E-2</v>
      </c>
      <c r="AL24" s="74" t="s">
        <v>24</v>
      </c>
      <c r="AM24" s="74">
        <v>3.30774E-2</v>
      </c>
      <c r="AN24" s="74">
        <v>4.6393200000000002E-2</v>
      </c>
      <c r="AO24" s="74">
        <v>6.2835000000000002E-2</v>
      </c>
      <c r="AP24" s="74">
        <v>2.5</v>
      </c>
      <c r="AQ24" s="74" t="s">
        <v>24</v>
      </c>
      <c r="AR24" s="74">
        <v>100</v>
      </c>
      <c r="AS24" s="74">
        <v>6.2462000000000004E-3</v>
      </c>
      <c r="AT24" s="73">
        <v>217.5</v>
      </c>
      <c r="AU24" s="213">
        <v>4.3595099999999998E-2</v>
      </c>
      <c r="AV24" s="213">
        <v>1.47347E-2</v>
      </c>
      <c r="AW24" s="74">
        <v>0.48235790000000001</v>
      </c>
      <c r="AY24" s="80">
        <v>1917</v>
      </c>
    </row>
    <row r="25" spans="2:51">
      <c r="B25" s="81">
        <v>1918</v>
      </c>
      <c r="C25" s="73">
        <v>1</v>
      </c>
      <c r="D25" s="74">
        <v>3.7961599999999998E-2</v>
      </c>
      <c r="E25" s="74">
        <v>2.96569E-2</v>
      </c>
      <c r="F25" s="74" t="s">
        <v>24</v>
      </c>
      <c r="G25" s="74">
        <v>2.8187899999999998E-2</v>
      </c>
      <c r="H25" s="74">
        <v>3.6048900000000002E-2</v>
      </c>
      <c r="I25" s="74">
        <v>3.8304600000000001E-2</v>
      </c>
      <c r="J25" s="74">
        <v>17.5</v>
      </c>
      <c r="K25" s="74" t="s">
        <v>24</v>
      </c>
      <c r="L25" s="74">
        <v>100</v>
      </c>
      <c r="M25" s="74">
        <v>3.4983000000000002E-3</v>
      </c>
      <c r="N25" s="73">
        <v>57.5</v>
      </c>
      <c r="O25" s="213">
        <v>2.2106299999999999E-2</v>
      </c>
      <c r="P25" s="213">
        <v>6.7657999999999998E-3</v>
      </c>
      <c r="R25" s="81">
        <v>1918</v>
      </c>
      <c r="S25" s="73">
        <v>2</v>
      </c>
      <c r="T25" s="74">
        <v>7.9338900000000004E-2</v>
      </c>
      <c r="U25" s="74">
        <v>6.6833199999999995E-2</v>
      </c>
      <c r="V25" s="74" t="s">
        <v>24</v>
      </c>
      <c r="W25" s="74">
        <v>6.2875500000000001E-2</v>
      </c>
      <c r="X25" s="74">
        <v>7.1694099999999997E-2</v>
      </c>
      <c r="Y25" s="74">
        <v>7.6176900000000006E-2</v>
      </c>
      <c r="Z25" s="74">
        <v>20</v>
      </c>
      <c r="AA25" s="74" t="s">
        <v>24</v>
      </c>
      <c r="AB25" s="74">
        <v>100</v>
      </c>
      <c r="AC25" s="74">
        <v>9.2318999999999995E-3</v>
      </c>
      <c r="AD25" s="73">
        <v>110</v>
      </c>
      <c r="AE25" s="213">
        <v>4.4231699999999999E-2</v>
      </c>
      <c r="AF25" s="213">
        <v>1.63121E-2</v>
      </c>
      <c r="AH25" s="81">
        <v>1918</v>
      </c>
      <c r="AI25" s="73">
        <v>3</v>
      </c>
      <c r="AJ25" s="74">
        <v>5.81951E-2</v>
      </c>
      <c r="AK25" s="74">
        <v>4.7650400000000002E-2</v>
      </c>
      <c r="AL25" s="74" t="s">
        <v>24</v>
      </c>
      <c r="AM25" s="74">
        <v>4.4975099999999997E-2</v>
      </c>
      <c r="AN25" s="74">
        <v>5.3278499999999999E-2</v>
      </c>
      <c r="AO25" s="74">
        <v>5.6642600000000001E-2</v>
      </c>
      <c r="AP25" s="74">
        <v>19.166667</v>
      </c>
      <c r="AQ25" s="74" t="s">
        <v>24</v>
      </c>
      <c r="AR25" s="74">
        <v>100</v>
      </c>
      <c r="AS25" s="74">
        <v>5.9703000000000004E-3</v>
      </c>
      <c r="AT25" s="73">
        <v>167.5</v>
      </c>
      <c r="AU25" s="213">
        <v>3.29208E-2</v>
      </c>
      <c r="AV25" s="213">
        <v>1.09893E-2</v>
      </c>
      <c r="AW25" s="74">
        <v>0.44374560000000002</v>
      </c>
      <c r="AY25" s="81">
        <v>1918</v>
      </c>
    </row>
    <row r="26" spans="2:51">
      <c r="B26" s="81">
        <v>1919</v>
      </c>
      <c r="C26" s="73">
        <v>1</v>
      </c>
      <c r="D26" s="74">
        <v>3.7311700000000003E-2</v>
      </c>
      <c r="E26" s="74">
        <v>0.10046670000000001</v>
      </c>
      <c r="F26" s="74" t="s">
        <v>24</v>
      </c>
      <c r="G26" s="74">
        <v>0.1094986</v>
      </c>
      <c r="H26" s="74">
        <v>6.75201E-2</v>
      </c>
      <c r="I26" s="74">
        <v>6.1104199999999997E-2</v>
      </c>
      <c r="J26" s="74">
        <v>72.5</v>
      </c>
      <c r="K26" s="74" t="s">
        <v>24</v>
      </c>
      <c r="L26" s="74">
        <v>100</v>
      </c>
      <c r="M26" s="74">
        <v>2.6573E-3</v>
      </c>
      <c r="N26" s="73">
        <v>2.5</v>
      </c>
      <c r="O26" s="213">
        <v>9.4459999999999998E-4</v>
      </c>
      <c r="P26" s="213">
        <v>2.0670000000000001E-4</v>
      </c>
      <c r="R26" s="81">
        <v>1919</v>
      </c>
      <c r="S26" s="73">
        <v>1</v>
      </c>
      <c r="T26" s="74">
        <v>3.8835599999999998E-2</v>
      </c>
      <c r="U26" s="74">
        <v>4.9283500000000001E-2</v>
      </c>
      <c r="V26" s="74" t="s">
        <v>24</v>
      </c>
      <c r="W26" s="74">
        <v>4.5908299999999999E-2</v>
      </c>
      <c r="X26" s="74">
        <v>4.2622699999999999E-2</v>
      </c>
      <c r="Y26" s="74">
        <v>3.88067E-2</v>
      </c>
      <c r="Z26" s="74">
        <v>42.5</v>
      </c>
      <c r="AA26" s="74" t="s">
        <v>24</v>
      </c>
      <c r="AB26" s="74">
        <v>100</v>
      </c>
      <c r="AC26" s="74">
        <v>3.5338000000000001E-3</v>
      </c>
      <c r="AD26" s="73">
        <v>32.5</v>
      </c>
      <c r="AE26" s="213">
        <v>1.2794399999999999E-2</v>
      </c>
      <c r="AF26" s="213">
        <v>3.5214000000000001E-3</v>
      </c>
      <c r="AH26" s="81">
        <v>1919</v>
      </c>
      <c r="AI26" s="73">
        <v>2</v>
      </c>
      <c r="AJ26" s="74">
        <v>3.8058399999999999E-2</v>
      </c>
      <c r="AK26" s="74">
        <v>7.5523999999999994E-2</v>
      </c>
      <c r="AL26" s="74" t="s">
        <v>24</v>
      </c>
      <c r="AM26" s="74">
        <v>7.8545299999999998E-2</v>
      </c>
      <c r="AN26" s="74">
        <v>5.5343799999999999E-2</v>
      </c>
      <c r="AO26" s="74">
        <v>5.0197899999999997E-2</v>
      </c>
      <c r="AP26" s="74">
        <v>57.5</v>
      </c>
      <c r="AQ26" s="74" t="s">
        <v>24</v>
      </c>
      <c r="AR26" s="74">
        <v>100</v>
      </c>
      <c r="AS26" s="74">
        <v>3.0335000000000002E-3</v>
      </c>
      <c r="AT26" s="73">
        <v>35</v>
      </c>
      <c r="AU26" s="213">
        <v>6.7478E-3</v>
      </c>
      <c r="AV26" s="213">
        <v>1.6410999999999999E-3</v>
      </c>
      <c r="AW26" s="74">
        <v>2.0385468000000002</v>
      </c>
      <c r="AY26" s="81">
        <v>1919</v>
      </c>
    </row>
    <row r="27" spans="2:51">
      <c r="B27" s="81">
        <v>1920</v>
      </c>
      <c r="C27" s="73">
        <v>1</v>
      </c>
      <c r="D27" s="74">
        <v>3.6683599999999997E-2</v>
      </c>
      <c r="E27" s="74">
        <v>4.5322500000000002E-2</v>
      </c>
      <c r="F27" s="74" t="s">
        <v>24</v>
      </c>
      <c r="G27" s="74">
        <v>4.2218600000000002E-2</v>
      </c>
      <c r="H27" s="74">
        <v>3.9197099999999999E-2</v>
      </c>
      <c r="I27" s="74">
        <v>3.5687799999999999E-2</v>
      </c>
      <c r="J27" s="74">
        <v>42.5</v>
      </c>
      <c r="K27" s="74" t="s">
        <v>24</v>
      </c>
      <c r="L27" s="74">
        <v>100</v>
      </c>
      <c r="M27" s="74">
        <v>3.1197999999999998E-3</v>
      </c>
      <c r="N27" s="73">
        <v>32.5</v>
      </c>
      <c r="O27" s="213">
        <v>1.2071500000000001E-2</v>
      </c>
      <c r="P27" s="213">
        <v>3.1852999999999999E-3</v>
      </c>
      <c r="R27" s="81">
        <v>1920</v>
      </c>
      <c r="S27" s="73">
        <v>2</v>
      </c>
      <c r="T27" s="74">
        <v>7.6072299999999995E-2</v>
      </c>
      <c r="U27" s="74">
        <v>7.4612999999999999E-2</v>
      </c>
      <c r="V27" s="74" t="s">
        <v>24</v>
      </c>
      <c r="W27" s="74">
        <v>7.4449799999999997E-2</v>
      </c>
      <c r="X27" s="74">
        <v>7.5193899999999994E-2</v>
      </c>
      <c r="Y27" s="74">
        <v>8.5629499999999997E-2</v>
      </c>
      <c r="Z27" s="74">
        <v>25</v>
      </c>
      <c r="AA27" s="74" t="s">
        <v>24</v>
      </c>
      <c r="AB27" s="74">
        <v>100</v>
      </c>
      <c r="AC27" s="74">
        <v>8.2521999999999995E-3</v>
      </c>
      <c r="AD27" s="73">
        <v>100</v>
      </c>
      <c r="AE27" s="213">
        <v>3.85589E-2</v>
      </c>
      <c r="AF27" s="213">
        <v>1.25466E-2</v>
      </c>
      <c r="AH27" s="81">
        <v>1920</v>
      </c>
      <c r="AI27" s="73">
        <v>3</v>
      </c>
      <c r="AJ27" s="74">
        <v>5.6021500000000002E-2</v>
      </c>
      <c r="AK27" s="74">
        <v>5.94639E-2</v>
      </c>
      <c r="AL27" s="74" t="s">
        <v>24</v>
      </c>
      <c r="AM27" s="74">
        <v>5.7776899999999999E-2</v>
      </c>
      <c r="AN27" s="74">
        <v>5.66638E-2</v>
      </c>
      <c r="AO27" s="74">
        <v>5.9982099999999997E-2</v>
      </c>
      <c r="AP27" s="74">
        <v>30.833333</v>
      </c>
      <c r="AQ27" s="74" t="s">
        <v>24</v>
      </c>
      <c r="AR27" s="74">
        <v>100</v>
      </c>
      <c r="AS27" s="74">
        <v>5.3296000000000003E-3</v>
      </c>
      <c r="AT27" s="73">
        <v>132.5</v>
      </c>
      <c r="AU27" s="213">
        <v>2.50675E-2</v>
      </c>
      <c r="AV27" s="213">
        <v>7.2909000000000003E-3</v>
      </c>
      <c r="AW27" s="74">
        <v>0.60743400000000003</v>
      </c>
      <c r="AY27" s="81">
        <v>1920</v>
      </c>
    </row>
    <row r="28" spans="2:51">
      <c r="B28" s="82">
        <v>1921</v>
      </c>
      <c r="C28" s="73">
        <v>1</v>
      </c>
      <c r="D28" s="74">
        <v>3.6076299999999999E-2</v>
      </c>
      <c r="E28" s="74">
        <v>0.17896090000000001</v>
      </c>
      <c r="F28" s="74" t="s">
        <v>24</v>
      </c>
      <c r="G28" s="74">
        <v>0.22473679999999999</v>
      </c>
      <c r="H28" s="74">
        <v>9.57895E-2</v>
      </c>
      <c r="I28" s="74">
        <v>5.2631600000000001E-2</v>
      </c>
      <c r="J28" s="74">
        <v>82.5</v>
      </c>
      <c r="K28" s="74" t="s">
        <v>24</v>
      </c>
      <c r="L28" s="74">
        <v>100</v>
      </c>
      <c r="M28" s="74">
        <v>3.2623999999999999E-3</v>
      </c>
      <c r="N28" s="73">
        <v>0</v>
      </c>
      <c r="O28" s="213">
        <v>0</v>
      </c>
      <c r="P28" s="213">
        <v>0</v>
      </c>
      <c r="R28" s="82">
        <v>1921</v>
      </c>
      <c r="S28" s="73">
        <v>1</v>
      </c>
      <c r="T28" s="74">
        <v>3.7268900000000001E-2</v>
      </c>
      <c r="U28" s="74">
        <v>2.22936E-2</v>
      </c>
      <c r="V28" s="74" t="s">
        <v>24</v>
      </c>
      <c r="W28" s="74">
        <v>2.1319600000000001E-2</v>
      </c>
      <c r="X28" s="74">
        <v>2.9902100000000001E-2</v>
      </c>
      <c r="Y28" s="74">
        <v>4.0499500000000001E-2</v>
      </c>
      <c r="Z28" s="74">
        <v>2.5</v>
      </c>
      <c r="AA28" s="74" t="s">
        <v>24</v>
      </c>
      <c r="AB28" s="74">
        <v>100</v>
      </c>
      <c r="AC28" s="74">
        <v>4.2690999999999996E-3</v>
      </c>
      <c r="AD28" s="73">
        <v>72.5</v>
      </c>
      <c r="AE28" s="213">
        <v>2.73926E-2</v>
      </c>
      <c r="AF28" s="213">
        <v>9.5230000000000002E-3</v>
      </c>
      <c r="AH28" s="82">
        <v>1921</v>
      </c>
      <c r="AI28" s="73">
        <v>2</v>
      </c>
      <c r="AJ28" s="74">
        <v>3.6662899999999998E-2</v>
      </c>
      <c r="AK28" s="74">
        <v>9.6808699999999998E-2</v>
      </c>
      <c r="AL28" s="74" t="s">
        <v>24</v>
      </c>
      <c r="AM28" s="74">
        <v>0.1182938</v>
      </c>
      <c r="AN28" s="74">
        <v>6.0638200000000003E-2</v>
      </c>
      <c r="AO28" s="74">
        <v>4.5133199999999998E-2</v>
      </c>
      <c r="AP28" s="74">
        <v>42.5</v>
      </c>
      <c r="AQ28" s="74" t="s">
        <v>24</v>
      </c>
      <c r="AR28" s="74">
        <v>100</v>
      </c>
      <c r="AS28" s="74">
        <v>3.6985E-3</v>
      </c>
      <c r="AT28" s="73">
        <v>72.5</v>
      </c>
      <c r="AU28" s="213">
        <v>1.34643E-2</v>
      </c>
      <c r="AV28" s="213">
        <v>4.1859999999999996E-3</v>
      </c>
      <c r="AW28" s="74">
        <v>8.0274727000000006</v>
      </c>
      <c r="AY28" s="82">
        <v>1921</v>
      </c>
    </row>
    <row r="29" spans="2:51">
      <c r="B29" s="83">
        <v>1922</v>
      </c>
      <c r="C29" s="73">
        <v>3</v>
      </c>
      <c r="D29" s="74">
        <v>0.1059509</v>
      </c>
      <c r="E29" s="74">
        <v>8.2341700000000004E-2</v>
      </c>
      <c r="F29" s="74" t="s">
        <v>24</v>
      </c>
      <c r="G29" s="74">
        <v>7.8940999999999997E-2</v>
      </c>
      <c r="H29" s="74">
        <v>9.8785499999999998E-2</v>
      </c>
      <c r="I29" s="74">
        <v>0.111336</v>
      </c>
      <c r="J29" s="74">
        <v>15.833333</v>
      </c>
      <c r="K29" s="74" t="s">
        <v>24</v>
      </c>
      <c r="L29" s="74">
        <v>100</v>
      </c>
      <c r="M29" s="74">
        <v>1.02582E-2</v>
      </c>
      <c r="N29" s="73">
        <v>177.5</v>
      </c>
      <c r="O29" s="213">
        <v>6.3465400000000005E-2</v>
      </c>
      <c r="P29" s="213">
        <v>2.0673199999999999E-2</v>
      </c>
      <c r="R29" s="83">
        <v>1922</v>
      </c>
      <c r="S29" s="73">
        <v>3</v>
      </c>
      <c r="T29" s="74">
        <v>0.109553</v>
      </c>
      <c r="U29" s="74">
        <v>0.19753109999999999</v>
      </c>
      <c r="V29" s="74" t="s">
        <v>24</v>
      </c>
      <c r="W29" s="74">
        <v>0.2135814</v>
      </c>
      <c r="X29" s="74">
        <v>0.14477909999999999</v>
      </c>
      <c r="Y29" s="74">
        <v>0.12560170000000001</v>
      </c>
      <c r="Z29" s="74">
        <v>45.833333000000003</v>
      </c>
      <c r="AA29" s="74" t="s">
        <v>24</v>
      </c>
      <c r="AB29" s="74">
        <v>100</v>
      </c>
      <c r="AC29" s="74">
        <v>1.3595599999999999E-2</v>
      </c>
      <c r="AD29" s="73">
        <v>90</v>
      </c>
      <c r="AE29" s="213">
        <v>3.3323499999999999E-2</v>
      </c>
      <c r="AF29" s="213">
        <v>1.39524E-2</v>
      </c>
      <c r="AH29" s="83">
        <v>1922</v>
      </c>
      <c r="AI29" s="73">
        <v>6</v>
      </c>
      <c r="AJ29" s="74">
        <v>0.1077219</v>
      </c>
      <c r="AK29" s="74">
        <v>0.1393799</v>
      </c>
      <c r="AL29" s="74" t="s">
        <v>24</v>
      </c>
      <c r="AM29" s="74">
        <v>0.14555119999999999</v>
      </c>
      <c r="AN29" s="74">
        <v>0.1207428</v>
      </c>
      <c r="AO29" s="74">
        <v>0.117316</v>
      </c>
      <c r="AP29" s="74">
        <v>30.833333</v>
      </c>
      <c r="AQ29" s="74" t="s">
        <v>24</v>
      </c>
      <c r="AR29" s="74">
        <v>100</v>
      </c>
      <c r="AS29" s="74">
        <v>1.16934E-2</v>
      </c>
      <c r="AT29" s="73">
        <v>267.5</v>
      </c>
      <c r="AU29" s="213">
        <v>4.8657600000000002E-2</v>
      </c>
      <c r="AV29" s="213">
        <v>1.779E-2</v>
      </c>
      <c r="AW29" s="74">
        <v>0.41685450000000002</v>
      </c>
      <c r="AY29" s="83">
        <v>1922</v>
      </c>
    </row>
    <row r="30" spans="2:51">
      <c r="B30" s="83">
        <v>1923</v>
      </c>
      <c r="C30" s="73">
        <v>2</v>
      </c>
      <c r="D30" s="74">
        <v>6.8994100000000003E-2</v>
      </c>
      <c r="E30" s="74">
        <v>6.9844699999999996E-2</v>
      </c>
      <c r="F30" s="74" t="s">
        <v>24</v>
      </c>
      <c r="G30" s="74">
        <v>8.0151500000000001E-2</v>
      </c>
      <c r="H30" s="74">
        <v>7.0656999999999998E-2</v>
      </c>
      <c r="I30" s="74">
        <v>7.5549599999999995E-2</v>
      </c>
      <c r="J30" s="74">
        <v>40</v>
      </c>
      <c r="K30" s="74" t="s">
        <v>24</v>
      </c>
      <c r="L30" s="74">
        <v>100</v>
      </c>
      <c r="M30" s="74">
        <v>6.3246999999999999E-3</v>
      </c>
      <c r="N30" s="73">
        <v>70</v>
      </c>
      <c r="O30" s="213">
        <v>2.4447300000000002E-2</v>
      </c>
      <c r="P30" s="213">
        <v>7.6371E-3</v>
      </c>
      <c r="R30" s="83">
        <v>1923</v>
      </c>
      <c r="S30" s="73">
        <v>1</v>
      </c>
      <c r="T30" s="74">
        <v>3.5783299999999997E-2</v>
      </c>
      <c r="U30" s="74">
        <v>2.1629300000000001E-2</v>
      </c>
      <c r="V30" s="74" t="s">
        <v>24</v>
      </c>
      <c r="W30" s="74">
        <v>2.0684299999999999E-2</v>
      </c>
      <c r="X30" s="74">
        <v>2.9011100000000001E-2</v>
      </c>
      <c r="Y30" s="74">
        <v>3.92927E-2</v>
      </c>
      <c r="Z30" s="74">
        <v>2.5</v>
      </c>
      <c r="AA30" s="74" t="s">
        <v>24</v>
      </c>
      <c r="AB30" s="74">
        <v>100</v>
      </c>
      <c r="AC30" s="74">
        <v>4.0626999999999998E-3</v>
      </c>
      <c r="AD30" s="73">
        <v>72.5</v>
      </c>
      <c r="AE30" s="213">
        <v>2.6304299999999999E-2</v>
      </c>
      <c r="AF30" s="213">
        <v>1.0011600000000001E-2</v>
      </c>
      <c r="AH30" s="83">
        <v>1923</v>
      </c>
      <c r="AI30" s="73">
        <v>3</v>
      </c>
      <c r="AJ30" s="74">
        <v>5.2692599999999999E-2</v>
      </c>
      <c r="AK30" s="74">
        <v>4.72792E-2</v>
      </c>
      <c r="AL30" s="74" t="s">
        <v>24</v>
      </c>
      <c r="AM30" s="74">
        <v>5.2383600000000002E-2</v>
      </c>
      <c r="AN30" s="74">
        <v>5.1163300000000002E-2</v>
      </c>
      <c r="AO30" s="74">
        <v>5.8766499999999999E-2</v>
      </c>
      <c r="AP30" s="74">
        <v>27.5</v>
      </c>
      <c r="AQ30" s="74" t="s">
        <v>24</v>
      </c>
      <c r="AR30" s="74">
        <v>100</v>
      </c>
      <c r="AS30" s="74">
        <v>5.3347000000000004E-3</v>
      </c>
      <c r="AT30" s="73">
        <v>142.5</v>
      </c>
      <c r="AU30" s="213">
        <v>2.5358100000000001E-2</v>
      </c>
      <c r="AV30" s="213">
        <v>8.6850999999999994E-3</v>
      </c>
      <c r="AW30" s="74">
        <v>3.2291743999999998</v>
      </c>
      <c r="AY30" s="83">
        <v>1923</v>
      </c>
    </row>
    <row r="31" spans="2:51">
      <c r="B31" s="83">
        <v>1924</v>
      </c>
      <c r="C31" s="73">
        <v>1</v>
      </c>
      <c r="D31" s="74">
        <v>3.3766699999999997E-2</v>
      </c>
      <c r="E31" s="74">
        <v>2.04634E-2</v>
      </c>
      <c r="F31" s="74" t="s">
        <v>24</v>
      </c>
      <c r="G31" s="74">
        <v>1.9569400000000001E-2</v>
      </c>
      <c r="H31" s="74">
        <v>2.7447300000000001E-2</v>
      </c>
      <c r="I31" s="74">
        <v>3.7174699999999998E-2</v>
      </c>
      <c r="J31" s="74">
        <v>2.5</v>
      </c>
      <c r="K31" s="74" t="s">
        <v>24</v>
      </c>
      <c r="L31" s="74">
        <v>100</v>
      </c>
      <c r="M31" s="74">
        <v>3.2150999999999998E-3</v>
      </c>
      <c r="N31" s="73">
        <v>72.5</v>
      </c>
      <c r="O31" s="213">
        <v>2.47829E-2</v>
      </c>
      <c r="P31" s="213">
        <v>8.1939999999999999E-3</v>
      </c>
      <c r="R31" s="83">
        <v>1924</v>
      </c>
      <c r="S31" s="73">
        <v>0</v>
      </c>
      <c r="T31" s="74">
        <v>0</v>
      </c>
      <c r="U31" s="74" t="s">
        <v>211</v>
      </c>
      <c r="V31" s="74" t="s">
        <v>24</v>
      </c>
      <c r="W31" s="74" t="s">
        <v>211</v>
      </c>
      <c r="X31" s="74" t="s">
        <v>211</v>
      </c>
      <c r="Y31" s="74" t="s">
        <v>211</v>
      </c>
      <c r="Z31" s="74" t="s">
        <v>211</v>
      </c>
      <c r="AA31" s="74" t="s">
        <v>24</v>
      </c>
      <c r="AB31" s="74" t="s">
        <v>211</v>
      </c>
      <c r="AC31" s="74" t="s">
        <v>211</v>
      </c>
      <c r="AD31" s="73" t="s">
        <v>211</v>
      </c>
      <c r="AE31" s="213" t="s">
        <v>211</v>
      </c>
      <c r="AF31" s="213" t="s">
        <v>211</v>
      </c>
      <c r="AH31" s="83">
        <v>1924</v>
      </c>
      <c r="AI31" s="73">
        <v>1</v>
      </c>
      <c r="AJ31" s="74">
        <v>1.72081E-2</v>
      </c>
      <c r="AK31" s="74">
        <v>1.0433700000000001E-2</v>
      </c>
      <c r="AL31" s="74" t="s">
        <v>24</v>
      </c>
      <c r="AM31" s="74">
        <v>9.9778999999999996E-3</v>
      </c>
      <c r="AN31" s="74">
        <v>1.3994599999999999E-2</v>
      </c>
      <c r="AO31" s="74">
        <v>1.89544E-2</v>
      </c>
      <c r="AP31" s="74">
        <v>2.5</v>
      </c>
      <c r="AQ31" s="74" t="s">
        <v>24</v>
      </c>
      <c r="AR31" s="74">
        <v>100</v>
      </c>
      <c r="AS31" s="74">
        <v>1.8188E-3</v>
      </c>
      <c r="AT31" s="73">
        <v>72.5</v>
      </c>
      <c r="AU31" s="213">
        <v>1.26392E-2</v>
      </c>
      <c r="AV31" s="213">
        <v>4.5684000000000002E-3</v>
      </c>
      <c r="AW31" s="74" t="s">
        <v>211</v>
      </c>
      <c r="AY31" s="83">
        <v>1924</v>
      </c>
    </row>
    <row r="32" spans="2:51">
      <c r="B32" s="83">
        <v>1925</v>
      </c>
      <c r="C32" s="73">
        <v>2</v>
      </c>
      <c r="D32" s="74">
        <v>6.5982600000000002E-2</v>
      </c>
      <c r="E32" s="74">
        <v>0.1659843</v>
      </c>
      <c r="F32" s="74" t="s">
        <v>24</v>
      </c>
      <c r="G32" s="74">
        <v>0.18407889999999999</v>
      </c>
      <c r="H32" s="74">
        <v>0.1069049</v>
      </c>
      <c r="I32" s="74">
        <v>8.4110099999999993E-2</v>
      </c>
      <c r="J32" s="74">
        <v>72.5</v>
      </c>
      <c r="K32" s="74" t="s">
        <v>24</v>
      </c>
      <c r="L32" s="74">
        <v>100</v>
      </c>
      <c r="M32" s="74">
        <v>6.4238000000000003E-3</v>
      </c>
      <c r="N32" s="73">
        <v>7.5</v>
      </c>
      <c r="O32" s="213">
        <v>2.5052E-3</v>
      </c>
      <c r="P32" s="213">
        <v>8.7029999999999996E-4</v>
      </c>
      <c r="R32" s="83">
        <v>1925</v>
      </c>
      <c r="S32" s="73">
        <v>1</v>
      </c>
      <c r="T32" s="74">
        <v>3.4386699999999999E-2</v>
      </c>
      <c r="U32" s="74">
        <v>2.0917000000000002E-2</v>
      </c>
      <c r="V32" s="74" t="s">
        <v>24</v>
      </c>
      <c r="W32" s="74">
        <v>2.0003199999999999E-2</v>
      </c>
      <c r="X32" s="74">
        <v>2.8055699999999999E-2</v>
      </c>
      <c r="Y32" s="74">
        <v>3.7998700000000003E-2</v>
      </c>
      <c r="Z32" s="74">
        <v>2.5</v>
      </c>
      <c r="AA32" s="74" t="s">
        <v>24</v>
      </c>
      <c r="AB32" s="74">
        <v>100</v>
      </c>
      <c r="AC32" s="74">
        <v>4.2672999999999999E-3</v>
      </c>
      <c r="AD32" s="73">
        <v>72.5</v>
      </c>
      <c r="AE32" s="213">
        <v>2.5281600000000001E-2</v>
      </c>
      <c r="AF32" s="213">
        <v>1.0922299999999999E-2</v>
      </c>
      <c r="AH32" s="83">
        <v>1925</v>
      </c>
      <c r="AI32" s="73">
        <v>3</v>
      </c>
      <c r="AJ32" s="74">
        <v>5.0511899999999998E-2</v>
      </c>
      <c r="AK32" s="74">
        <v>9.35362E-2</v>
      </c>
      <c r="AL32" s="74" t="s">
        <v>24</v>
      </c>
      <c r="AM32" s="74">
        <v>0.10231460000000001</v>
      </c>
      <c r="AN32" s="74">
        <v>6.7752300000000001E-2</v>
      </c>
      <c r="AO32" s="74">
        <v>6.1461799999999997E-2</v>
      </c>
      <c r="AP32" s="74">
        <v>49.166666999999997</v>
      </c>
      <c r="AQ32" s="74" t="s">
        <v>24</v>
      </c>
      <c r="AR32" s="74">
        <v>100</v>
      </c>
      <c r="AS32" s="74">
        <v>5.4977000000000003E-3</v>
      </c>
      <c r="AT32" s="73">
        <v>80</v>
      </c>
      <c r="AU32" s="213">
        <v>1.36484E-2</v>
      </c>
      <c r="AV32" s="213">
        <v>5.2440000000000004E-3</v>
      </c>
      <c r="AW32" s="74">
        <v>7.9353870000000004</v>
      </c>
      <c r="AY32" s="83">
        <v>1925</v>
      </c>
    </row>
    <row r="33" spans="2:51">
      <c r="B33" s="83">
        <v>1926</v>
      </c>
      <c r="C33" s="73">
        <v>5</v>
      </c>
      <c r="D33" s="74">
        <v>0.16173380000000001</v>
      </c>
      <c r="E33" s="74">
        <v>0.17743610000000001</v>
      </c>
      <c r="F33" s="74" t="s">
        <v>24</v>
      </c>
      <c r="G33" s="74">
        <v>0.18400449999999999</v>
      </c>
      <c r="H33" s="74">
        <v>0.1666203</v>
      </c>
      <c r="I33" s="74">
        <v>0.170041</v>
      </c>
      <c r="J33" s="74">
        <v>31.5</v>
      </c>
      <c r="K33" s="74" t="s">
        <v>24</v>
      </c>
      <c r="L33" s="74">
        <v>100</v>
      </c>
      <c r="M33" s="74">
        <v>1.54383E-2</v>
      </c>
      <c r="N33" s="73">
        <v>217.5</v>
      </c>
      <c r="O33" s="213">
        <v>7.12367E-2</v>
      </c>
      <c r="P33" s="213">
        <v>2.45323E-2</v>
      </c>
      <c r="R33" s="83">
        <v>1926</v>
      </c>
      <c r="S33" s="73">
        <v>1</v>
      </c>
      <c r="T33" s="74">
        <v>3.3729099999999998E-2</v>
      </c>
      <c r="U33" s="74">
        <v>2.0970099999999998E-2</v>
      </c>
      <c r="V33" s="74" t="s">
        <v>24</v>
      </c>
      <c r="W33" s="74">
        <v>2.0053999999999999E-2</v>
      </c>
      <c r="X33" s="74">
        <v>2.8126999999999999E-2</v>
      </c>
      <c r="Y33" s="74">
        <v>3.8095200000000003E-2</v>
      </c>
      <c r="Z33" s="74">
        <v>2.5</v>
      </c>
      <c r="AA33" s="74" t="s">
        <v>24</v>
      </c>
      <c r="AB33" s="74">
        <v>100</v>
      </c>
      <c r="AC33" s="74">
        <v>4.0708000000000003E-3</v>
      </c>
      <c r="AD33" s="73">
        <v>72.5</v>
      </c>
      <c r="AE33" s="213">
        <v>2.47999E-2</v>
      </c>
      <c r="AF33" s="213">
        <v>1.0719599999999999E-2</v>
      </c>
      <c r="AH33" s="83">
        <v>1926</v>
      </c>
      <c r="AI33" s="73">
        <v>6</v>
      </c>
      <c r="AJ33" s="74">
        <v>9.9070400000000003E-2</v>
      </c>
      <c r="AK33" s="74">
        <v>0.1020597</v>
      </c>
      <c r="AL33" s="74" t="s">
        <v>24</v>
      </c>
      <c r="AM33" s="74">
        <v>0.1051528</v>
      </c>
      <c r="AN33" s="74">
        <v>9.9623299999999998E-2</v>
      </c>
      <c r="AO33" s="74">
        <v>0.1061212</v>
      </c>
      <c r="AP33" s="74">
        <v>26.666667</v>
      </c>
      <c r="AQ33" s="74" t="s">
        <v>24</v>
      </c>
      <c r="AR33" s="74">
        <v>100</v>
      </c>
      <c r="AS33" s="74">
        <v>1.05352E-2</v>
      </c>
      <c r="AT33" s="73">
        <v>290</v>
      </c>
      <c r="AU33" s="213">
        <v>4.8522599999999999E-2</v>
      </c>
      <c r="AV33" s="213">
        <v>1.8554999999999999E-2</v>
      </c>
      <c r="AW33" s="74">
        <v>8.4613879999999995</v>
      </c>
      <c r="AY33" s="83">
        <v>1926</v>
      </c>
    </row>
    <row r="34" spans="2:51">
      <c r="B34" s="83">
        <v>1927</v>
      </c>
      <c r="C34" s="73">
        <v>1</v>
      </c>
      <c r="D34" s="74">
        <v>3.1657600000000001E-2</v>
      </c>
      <c r="E34" s="74">
        <v>0.33323370000000002</v>
      </c>
      <c r="F34" s="74" t="s">
        <v>24</v>
      </c>
      <c r="G34" s="74">
        <v>0.44292680000000001</v>
      </c>
      <c r="H34" s="74">
        <v>0.1536585</v>
      </c>
      <c r="I34" s="74">
        <v>0.1219512</v>
      </c>
      <c r="J34" s="74">
        <v>87.5</v>
      </c>
      <c r="K34" s="74" t="s">
        <v>24</v>
      </c>
      <c r="L34" s="74">
        <v>100</v>
      </c>
      <c r="M34" s="74">
        <v>3.0433999999999999E-3</v>
      </c>
      <c r="N34" s="73">
        <v>0</v>
      </c>
      <c r="O34" s="213">
        <v>0</v>
      </c>
      <c r="P34" s="213">
        <v>0</v>
      </c>
      <c r="R34" s="83">
        <v>1927</v>
      </c>
      <c r="S34" s="73">
        <v>4</v>
      </c>
      <c r="T34" s="74">
        <v>0.1322883</v>
      </c>
      <c r="U34" s="74">
        <v>0.1733247</v>
      </c>
      <c r="V34" s="74" t="s">
        <v>24</v>
      </c>
      <c r="W34" s="74">
        <v>0.1788641</v>
      </c>
      <c r="X34" s="74">
        <v>0.1473632</v>
      </c>
      <c r="Y34" s="74">
        <v>0.1560214</v>
      </c>
      <c r="Z34" s="74">
        <v>21.25</v>
      </c>
      <c r="AA34" s="74" t="s">
        <v>24</v>
      </c>
      <c r="AB34" s="74">
        <v>100</v>
      </c>
      <c r="AC34" s="74">
        <v>1.5733199999999999E-2</v>
      </c>
      <c r="AD34" s="73">
        <v>217.5</v>
      </c>
      <c r="AE34" s="213">
        <v>7.2962100000000002E-2</v>
      </c>
      <c r="AF34" s="213">
        <v>3.1167799999999999E-2</v>
      </c>
      <c r="AH34" s="83">
        <v>1927</v>
      </c>
      <c r="AI34" s="73">
        <v>5</v>
      </c>
      <c r="AJ34" s="74">
        <v>8.0873399999999998E-2</v>
      </c>
      <c r="AK34" s="74">
        <v>0.22858819999999999</v>
      </c>
      <c r="AL34" s="74" t="s">
        <v>24</v>
      </c>
      <c r="AM34" s="74">
        <v>0.2782366</v>
      </c>
      <c r="AN34" s="74">
        <v>0.13869210000000001</v>
      </c>
      <c r="AO34" s="74">
        <v>0.12921679999999999</v>
      </c>
      <c r="AP34" s="74">
        <v>34.5</v>
      </c>
      <c r="AQ34" s="74" t="s">
        <v>24</v>
      </c>
      <c r="AR34" s="74">
        <v>100</v>
      </c>
      <c r="AS34" s="74">
        <v>8.5789999999999998E-3</v>
      </c>
      <c r="AT34" s="73">
        <v>217.5</v>
      </c>
      <c r="AU34" s="213">
        <v>3.5653400000000002E-2</v>
      </c>
      <c r="AV34" s="213">
        <v>1.3673100000000001E-2</v>
      </c>
      <c r="AW34" s="74">
        <v>1.9225975</v>
      </c>
      <c r="AY34" s="83">
        <v>1927</v>
      </c>
    </row>
    <row r="35" spans="2:51">
      <c r="B35" s="83">
        <v>1928</v>
      </c>
      <c r="C35" s="73">
        <v>2</v>
      </c>
      <c r="D35" s="74">
        <v>6.2084800000000002E-2</v>
      </c>
      <c r="E35" s="74">
        <v>6.04424E-2</v>
      </c>
      <c r="F35" s="74" t="s">
        <v>24</v>
      </c>
      <c r="G35" s="74">
        <v>6.5552399999999997E-2</v>
      </c>
      <c r="H35" s="74">
        <v>6.2455799999999999E-2</v>
      </c>
      <c r="I35" s="74">
        <v>6.7955500000000002E-2</v>
      </c>
      <c r="J35" s="74">
        <v>30</v>
      </c>
      <c r="K35" s="74" t="s">
        <v>24</v>
      </c>
      <c r="L35" s="74">
        <v>100</v>
      </c>
      <c r="M35" s="74">
        <v>6.0340999999999997E-3</v>
      </c>
      <c r="N35" s="73">
        <v>90</v>
      </c>
      <c r="O35" s="213">
        <v>2.8296499999999999E-2</v>
      </c>
      <c r="P35" s="213">
        <v>1.0085999999999999E-2</v>
      </c>
      <c r="R35" s="83">
        <v>1928</v>
      </c>
      <c r="S35" s="73">
        <v>1</v>
      </c>
      <c r="T35" s="74">
        <v>3.2459099999999998E-2</v>
      </c>
      <c r="U35" s="74">
        <v>0.1278292</v>
      </c>
      <c r="V35" s="74" t="s">
        <v>24</v>
      </c>
      <c r="W35" s="74">
        <v>0.16052630000000001</v>
      </c>
      <c r="X35" s="74">
        <v>6.8421099999999999E-2</v>
      </c>
      <c r="Y35" s="74">
        <v>3.7594000000000002E-2</v>
      </c>
      <c r="Z35" s="74">
        <v>82.5</v>
      </c>
      <c r="AA35" s="74" t="s">
        <v>24</v>
      </c>
      <c r="AB35" s="74">
        <v>100</v>
      </c>
      <c r="AC35" s="74">
        <v>3.8119999999999999E-3</v>
      </c>
      <c r="AD35" s="73">
        <v>0</v>
      </c>
      <c r="AE35" s="213">
        <v>0</v>
      </c>
      <c r="AF35" s="213">
        <v>0</v>
      </c>
      <c r="AH35" s="83">
        <v>1928</v>
      </c>
      <c r="AI35" s="73">
        <v>3</v>
      </c>
      <c r="AJ35" s="74">
        <v>4.7602400000000003E-2</v>
      </c>
      <c r="AK35" s="74">
        <v>9.9925E-2</v>
      </c>
      <c r="AL35" s="74" t="s">
        <v>24</v>
      </c>
      <c r="AM35" s="74">
        <v>0.12018379999999999</v>
      </c>
      <c r="AN35" s="74">
        <v>6.8914500000000004E-2</v>
      </c>
      <c r="AO35" s="74">
        <v>5.50731E-2</v>
      </c>
      <c r="AP35" s="74">
        <v>47.5</v>
      </c>
      <c r="AQ35" s="74" t="s">
        <v>24</v>
      </c>
      <c r="AR35" s="74">
        <v>100</v>
      </c>
      <c r="AS35" s="74">
        <v>5.0524000000000003E-3</v>
      </c>
      <c r="AT35" s="73">
        <v>90</v>
      </c>
      <c r="AU35" s="213">
        <v>1.4475699999999999E-2</v>
      </c>
      <c r="AV35" s="213">
        <v>5.5989000000000004E-3</v>
      </c>
      <c r="AW35" s="74">
        <v>0.47283720000000001</v>
      </c>
      <c r="AY35" s="83">
        <v>1928</v>
      </c>
    </row>
    <row r="36" spans="2:51">
      <c r="B36" s="83">
        <v>1929</v>
      </c>
      <c r="C36" s="73">
        <v>2</v>
      </c>
      <c r="D36" s="74">
        <v>6.1250100000000002E-2</v>
      </c>
      <c r="E36" s="74">
        <v>5.7997399999999998E-2</v>
      </c>
      <c r="F36" s="74" t="s">
        <v>24</v>
      </c>
      <c r="G36" s="74">
        <v>5.7693099999999997E-2</v>
      </c>
      <c r="H36" s="74">
        <v>5.9875200000000003E-2</v>
      </c>
      <c r="I36" s="74">
        <v>6.9421700000000003E-2</v>
      </c>
      <c r="J36" s="74">
        <v>25</v>
      </c>
      <c r="K36" s="74" t="s">
        <v>24</v>
      </c>
      <c r="L36" s="74">
        <v>100</v>
      </c>
      <c r="M36" s="74">
        <v>5.7606999999999997E-3</v>
      </c>
      <c r="N36" s="73">
        <v>100</v>
      </c>
      <c r="O36" s="213">
        <v>3.1031799999999998E-2</v>
      </c>
      <c r="P36" s="213">
        <v>1.11503E-2</v>
      </c>
      <c r="R36" s="83">
        <v>1929</v>
      </c>
      <c r="S36" s="73">
        <v>1</v>
      </c>
      <c r="T36" s="74">
        <v>3.1963199999999997E-2</v>
      </c>
      <c r="U36" s="74">
        <v>0.2315692</v>
      </c>
      <c r="V36" s="74" t="s">
        <v>24</v>
      </c>
      <c r="W36" s="74">
        <v>0.30779659999999998</v>
      </c>
      <c r="X36" s="74">
        <v>0.10677970000000001</v>
      </c>
      <c r="Y36" s="74">
        <v>8.4745799999999996E-2</v>
      </c>
      <c r="Z36" s="74">
        <v>87.5</v>
      </c>
      <c r="AA36" s="74" t="s">
        <v>24</v>
      </c>
      <c r="AB36" s="74">
        <v>100</v>
      </c>
      <c r="AC36" s="74">
        <v>3.8257E-3</v>
      </c>
      <c r="AD36" s="73">
        <v>0</v>
      </c>
      <c r="AE36" s="213">
        <v>0</v>
      </c>
      <c r="AF36" s="213">
        <v>0</v>
      </c>
      <c r="AH36" s="83">
        <v>1929</v>
      </c>
      <c r="AI36" s="73">
        <v>3</v>
      </c>
      <c r="AJ36" s="74">
        <v>4.6919700000000002E-2</v>
      </c>
      <c r="AK36" s="74">
        <v>0.1650692</v>
      </c>
      <c r="AL36" s="74" t="s">
        <v>24</v>
      </c>
      <c r="AM36" s="74">
        <v>0.2094471</v>
      </c>
      <c r="AN36" s="74">
        <v>9.3093800000000004E-2</v>
      </c>
      <c r="AO36" s="74">
        <v>8.5083500000000006E-2</v>
      </c>
      <c r="AP36" s="74">
        <v>45.833333000000003</v>
      </c>
      <c r="AQ36" s="74" t="s">
        <v>24</v>
      </c>
      <c r="AR36" s="74">
        <v>100</v>
      </c>
      <c r="AS36" s="74">
        <v>4.9296000000000001E-3</v>
      </c>
      <c r="AT36" s="73">
        <v>100</v>
      </c>
      <c r="AU36" s="213">
        <v>1.58599E-2</v>
      </c>
      <c r="AV36" s="213">
        <v>6.3704E-3</v>
      </c>
      <c r="AW36" s="74">
        <v>0.25045390000000001</v>
      </c>
      <c r="AY36" s="83">
        <v>1929</v>
      </c>
    </row>
    <row r="37" spans="2:51">
      <c r="B37" s="83">
        <v>1930</v>
      </c>
      <c r="C37" s="73">
        <v>2</v>
      </c>
      <c r="D37" s="74">
        <v>6.0692500000000003E-2</v>
      </c>
      <c r="E37" s="74">
        <v>4.3296000000000001E-2</v>
      </c>
      <c r="F37" s="74" t="s">
        <v>24</v>
      </c>
      <c r="G37" s="74">
        <v>4.12731E-2</v>
      </c>
      <c r="H37" s="74">
        <v>5.5245700000000002E-2</v>
      </c>
      <c r="I37" s="74">
        <v>6.6851400000000005E-2</v>
      </c>
      <c r="J37" s="74">
        <v>10</v>
      </c>
      <c r="K37" s="74" t="s">
        <v>24</v>
      </c>
      <c r="L37" s="74">
        <v>100</v>
      </c>
      <c r="M37" s="74">
        <v>6.4209999999999996E-3</v>
      </c>
      <c r="N37" s="73">
        <v>130</v>
      </c>
      <c r="O37" s="213">
        <v>4.0001200000000001E-2</v>
      </c>
      <c r="P37" s="213">
        <v>1.6302000000000001E-2</v>
      </c>
      <c r="R37" s="83">
        <v>1930</v>
      </c>
      <c r="S37" s="73">
        <v>3</v>
      </c>
      <c r="T37" s="74">
        <v>9.4714900000000005E-2</v>
      </c>
      <c r="U37" s="74">
        <v>0.1729928</v>
      </c>
      <c r="V37" s="74" t="s">
        <v>24</v>
      </c>
      <c r="W37" s="74">
        <v>0.20010610000000001</v>
      </c>
      <c r="X37" s="74">
        <v>0.1249942</v>
      </c>
      <c r="Y37" s="74">
        <v>9.9724199999999999E-2</v>
      </c>
      <c r="Z37" s="74">
        <v>39.166666999999997</v>
      </c>
      <c r="AA37" s="74" t="s">
        <v>24</v>
      </c>
      <c r="AB37" s="74">
        <v>100</v>
      </c>
      <c r="AC37" s="74">
        <v>1.24054E-2</v>
      </c>
      <c r="AD37" s="73">
        <v>115</v>
      </c>
      <c r="AE37" s="213">
        <v>3.6870800000000002E-2</v>
      </c>
      <c r="AF37" s="213">
        <v>1.8532099999999999E-2</v>
      </c>
      <c r="AH37" s="83">
        <v>1930</v>
      </c>
      <c r="AI37" s="73">
        <v>5</v>
      </c>
      <c r="AJ37" s="74">
        <v>7.7367000000000005E-2</v>
      </c>
      <c r="AK37" s="74">
        <v>0.11305270000000001</v>
      </c>
      <c r="AL37" s="74" t="s">
        <v>24</v>
      </c>
      <c r="AM37" s="74">
        <v>0.1268147</v>
      </c>
      <c r="AN37" s="74">
        <v>9.2836600000000005E-2</v>
      </c>
      <c r="AO37" s="74">
        <v>8.4862400000000004E-2</v>
      </c>
      <c r="AP37" s="74">
        <v>27.5</v>
      </c>
      <c r="AQ37" s="74" t="s">
        <v>24</v>
      </c>
      <c r="AR37" s="74">
        <v>100</v>
      </c>
      <c r="AS37" s="74">
        <v>9.0364999999999994E-3</v>
      </c>
      <c r="AT37" s="73">
        <v>245</v>
      </c>
      <c r="AU37" s="213">
        <v>3.8468200000000001E-2</v>
      </c>
      <c r="AV37" s="213">
        <v>1.7277899999999999E-2</v>
      </c>
      <c r="AW37" s="74">
        <v>0.25027640000000001</v>
      </c>
      <c r="AY37" s="83">
        <v>1930</v>
      </c>
    </row>
    <row r="38" spans="2:51">
      <c r="B38" s="84">
        <v>1931</v>
      </c>
      <c r="C38" s="73">
        <v>4</v>
      </c>
      <c r="D38" s="74">
        <v>0.1204384</v>
      </c>
      <c r="E38" s="74">
        <v>0.13325049999999999</v>
      </c>
      <c r="F38" s="74" t="s">
        <v>24</v>
      </c>
      <c r="G38" s="74">
        <v>0.14496200000000001</v>
      </c>
      <c r="H38" s="74">
        <v>0.123844</v>
      </c>
      <c r="I38" s="74">
        <v>0.1370355</v>
      </c>
      <c r="J38" s="74">
        <v>36.25</v>
      </c>
      <c r="K38" s="74" t="s">
        <v>24</v>
      </c>
      <c r="L38" s="74">
        <v>100</v>
      </c>
      <c r="M38" s="74">
        <v>1.25802E-2</v>
      </c>
      <c r="N38" s="73">
        <v>155</v>
      </c>
      <c r="O38" s="213">
        <v>4.7367300000000001E-2</v>
      </c>
      <c r="P38" s="213">
        <v>2.0783900000000001E-2</v>
      </c>
      <c r="R38" s="84">
        <v>1931</v>
      </c>
      <c r="S38" s="73">
        <v>3</v>
      </c>
      <c r="T38" s="74">
        <v>9.3594999999999998E-2</v>
      </c>
      <c r="U38" s="74">
        <v>9.5498899999999998E-2</v>
      </c>
      <c r="V38" s="74" t="s">
        <v>24</v>
      </c>
      <c r="W38" s="74">
        <v>0.10292179999999999</v>
      </c>
      <c r="X38" s="74">
        <v>9.3639600000000003E-2</v>
      </c>
      <c r="Y38" s="74">
        <v>0.10403220000000001</v>
      </c>
      <c r="Z38" s="74">
        <v>35.833333000000003</v>
      </c>
      <c r="AA38" s="74" t="s">
        <v>24</v>
      </c>
      <c r="AB38" s="74">
        <v>100</v>
      </c>
      <c r="AC38" s="74">
        <v>1.2114400000000001E-2</v>
      </c>
      <c r="AD38" s="73">
        <v>117.5</v>
      </c>
      <c r="AE38" s="213">
        <v>3.7264899999999997E-2</v>
      </c>
      <c r="AF38" s="213">
        <v>2.0472799999999999E-2</v>
      </c>
      <c r="AH38" s="84">
        <v>1931</v>
      </c>
      <c r="AI38" s="73">
        <v>7</v>
      </c>
      <c r="AJ38" s="74">
        <v>0.107255</v>
      </c>
      <c r="AK38" s="74">
        <v>0.1147097</v>
      </c>
      <c r="AL38" s="74" t="s">
        <v>24</v>
      </c>
      <c r="AM38" s="74">
        <v>0.1243213</v>
      </c>
      <c r="AN38" s="74">
        <v>0.1089881</v>
      </c>
      <c r="AO38" s="74">
        <v>0.1207939</v>
      </c>
      <c r="AP38" s="74">
        <v>36.071429000000002</v>
      </c>
      <c r="AQ38" s="74" t="s">
        <v>24</v>
      </c>
      <c r="AR38" s="74">
        <v>100</v>
      </c>
      <c r="AS38" s="74">
        <v>1.23762E-2</v>
      </c>
      <c r="AT38" s="73">
        <v>272.5</v>
      </c>
      <c r="AU38" s="213">
        <v>4.2409799999999997E-2</v>
      </c>
      <c r="AV38" s="213">
        <v>2.06486E-2</v>
      </c>
      <c r="AW38" s="74">
        <v>1.3953093999999999</v>
      </c>
      <c r="AY38" s="84">
        <v>1931</v>
      </c>
    </row>
    <row r="39" spans="2:51">
      <c r="B39" s="84">
        <v>1932</v>
      </c>
      <c r="C39" s="73">
        <v>2</v>
      </c>
      <c r="D39" s="74">
        <v>5.9824700000000001E-2</v>
      </c>
      <c r="E39" s="74">
        <v>0.15735009999999999</v>
      </c>
      <c r="F39" s="74" t="s">
        <v>24</v>
      </c>
      <c r="G39" s="74">
        <v>0.18732760000000001</v>
      </c>
      <c r="H39" s="74">
        <v>9.8608299999999996E-2</v>
      </c>
      <c r="I39" s="74">
        <v>6.1516700000000001E-2</v>
      </c>
      <c r="J39" s="74">
        <v>57.5</v>
      </c>
      <c r="K39" s="74" t="s">
        <v>24</v>
      </c>
      <c r="L39" s="74">
        <v>100</v>
      </c>
      <c r="M39" s="74">
        <v>6.2775000000000001E-3</v>
      </c>
      <c r="N39" s="73">
        <v>42.5</v>
      </c>
      <c r="O39" s="213">
        <v>1.29132E-2</v>
      </c>
      <c r="P39" s="213">
        <v>5.8862999999999997E-3</v>
      </c>
      <c r="R39" s="84">
        <v>1932</v>
      </c>
      <c r="S39" s="73">
        <v>1</v>
      </c>
      <c r="T39" s="74">
        <v>3.0924299999999998E-2</v>
      </c>
      <c r="U39" s="74">
        <v>5.3296200000000002E-2</v>
      </c>
      <c r="V39" s="74" t="s">
        <v>24</v>
      </c>
      <c r="W39" s="74">
        <v>5.80875E-2</v>
      </c>
      <c r="X39" s="74">
        <v>3.5818500000000003E-2</v>
      </c>
      <c r="Y39" s="74">
        <v>3.2414900000000003E-2</v>
      </c>
      <c r="Z39" s="74">
        <v>72.5</v>
      </c>
      <c r="AA39" s="74" t="s">
        <v>24</v>
      </c>
      <c r="AB39" s="74">
        <v>100</v>
      </c>
      <c r="AC39" s="74">
        <v>4.0165000000000001E-3</v>
      </c>
      <c r="AD39" s="73">
        <v>2.5</v>
      </c>
      <c r="AE39" s="213">
        <v>7.8680000000000004E-4</v>
      </c>
      <c r="AF39" s="213">
        <v>4.4660000000000001E-4</v>
      </c>
      <c r="AH39" s="84">
        <v>1932</v>
      </c>
      <c r="AI39" s="73">
        <v>3</v>
      </c>
      <c r="AJ39" s="74">
        <v>4.56149E-2</v>
      </c>
      <c r="AK39" s="74">
        <v>0.1014731</v>
      </c>
      <c r="AL39" s="74" t="s">
        <v>24</v>
      </c>
      <c r="AM39" s="74">
        <v>0.1178752</v>
      </c>
      <c r="AN39" s="74">
        <v>6.5199699999999999E-2</v>
      </c>
      <c r="AO39" s="74">
        <v>4.5793899999999998E-2</v>
      </c>
      <c r="AP39" s="74">
        <v>62.5</v>
      </c>
      <c r="AQ39" s="74" t="s">
        <v>24</v>
      </c>
      <c r="AR39" s="74">
        <v>100</v>
      </c>
      <c r="AS39" s="74">
        <v>5.2856999999999999E-3</v>
      </c>
      <c r="AT39" s="73">
        <v>45</v>
      </c>
      <c r="AU39" s="213">
        <v>6.9566000000000003E-3</v>
      </c>
      <c r="AV39" s="213">
        <v>3.5105000000000002E-3</v>
      </c>
      <c r="AW39" s="74">
        <v>2.9523711000000001</v>
      </c>
      <c r="AY39" s="84">
        <v>1932</v>
      </c>
    </row>
    <row r="40" spans="2:51">
      <c r="B40" s="84">
        <v>1933</v>
      </c>
      <c r="C40" s="73">
        <v>4</v>
      </c>
      <c r="D40" s="74">
        <v>0.1187966</v>
      </c>
      <c r="E40" s="74">
        <v>0.14345260000000001</v>
      </c>
      <c r="F40" s="74" t="s">
        <v>24</v>
      </c>
      <c r="G40" s="74">
        <v>0.14252110000000001</v>
      </c>
      <c r="H40" s="74">
        <v>0.1205015</v>
      </c>
      <c r="I40" s="74">
        <v>0.1167845</v>
      </c>
      <c r="J40" s="74">
        <v>43.75</v>
      </c>
      <c r="K40" s="74" t="s">
        <v>24</v>
      </c>
      <c r="L40" s="74">
        <v>100</v>
      </c>
      <c r="M40" s="74">
        <v>1.20301E-2</v>
      </c>
      <c r="N40" s="73">
        <v>125</v>
      </c>
      <c r="O40" s="213">
        <v>3.77404E-2</v>
      </c>
      <c r="P40" s="213">
        <v>1.7483700000000001E-2</v>
      </c>
      <c r="R40" s="84">
        <v>1933</v>
      </c>
      <c r="S40" s="73">
        <v>2</v>
      </c>
      <c r="T40" s="74">
        <v>6.1298900000000003E-2</v>
      </c>
      <c r="U40" s="74">
        <v>0.1895384</v>
      </c>
      <c r="V40" s="74" t="s">
        <v>24</v>
      </c>
      <c r="W40" s="74">
        <v>0.24324960000000001</v>
      </c>
      <c r="X40" s="74">
        <v>0.1046911</v>
      </c>
      <c r="Y40" s="74">
        <v>9.0580900000000006E-2</v>
      </c>
      <c r="Z40" s="74">
        <v>52.5</v>
      </c>
      <c r="AA40" s="74" t="s">
        <v>24</v>
      </c>
      <c r="AB40" s="74">
        <v>100</v>
      </c>
      <c r="AC40" s="74">
        <v>7.7318999999999999E-3</v>
      </c>
      <c r="AD40" s="73">
        <v>57.5</v>
      </c>
      <c r="AE40" s="213">
        <v>1.79553E-2</v>
      </c>
      <c r="AF40" s="213">
        <v>1.03088E-2</v>
      </c>
      <c r="AH40" s="84">
        <v>1933</v>
      </c>
      <c r="AI40" s="73">
        <v>6</v>
      </c>
      <c r="AJ40" s="74">
        <v>9.0500499999999998E-2</v>
      </c>
      <c r="AK40" s="74">
        <v>0.18054190000000001</v>
      </c>
      <c r="AL40" s="74" t="s">
        <v>24</v>
      </c>
      <c r="AM40" s="74">
        <v>0.21119879999999999</v>
      </c>
      <c r="AN40" s="74">
        <v>0.1194224</v>
      </c>
      <c r="AO40" s="74">
        <v>0.1092317</v>
      </c>
      <c r="AP40" s="74">
        <v>46.666666999999997</v>
      </c>
      <c r="AQ40" s="74" t="s">
        <v>24</v>
      </c>
      <c r="AR40" s="74">
        <v>100</v>
      </c>
      <c r="AS40" s="74">
        <v>1.0149399999999999E-2</v>
      </c>
      <c r="AT40" s="73">
        <v>182.5</v>
      </c>
      <c r="AU40" s="213">
        <v>2.8014399999999998E-2</v>
      </c>
      <c r="AV40" s="213">
        <v>1.4339299999999999E-2</v>
      </c>
      <c r="AW40" s="74">
        <v>0.75685210000000003</v>
      </c>
      <c r="AY40" s="84">
        <v>1933</v>
      </c>
    </row>
    <row r="41" spans="2:51">
      <c r="B41" s="84">
        <v>1934</v>
      </c>
      <c r="C41" s="73">
        <v>2</v>
      </c>
      <c r="D41" s="74">
        <v>5.9024899999999998E-2</v>
      </c>
      <c r="E41" s="74">
        <v>0.1653963</v>
      </c>
      <c r="F41" s="74" t="s">
        <v>24</v>
      </c>
      <c r="G41" s="74">
        <v>0.1997158</v>
      </c>
      <c r="H41" s="74">
        <v>9.5115900000000003E-2</v>
      </c>
      <c r="I41" s="74">
        <v>6.3765299999999997E-2</v>
      </c>
      <c r="J41" s="74">
        <v>77.5</v>
      </c>
      <c r="K41" s="74" t="s">
        <v>24</v>
      </c>
      <c r="L41" s="74">
        <v>100</v>
      </c>
      <c r="M41" s="74">
        <v>5.7866999999999997E-3</v>
      </c>
      <c r="N41" s="73">
        <v>2.5</v>
      </c>
      <c r="O41" s="213">
        <v>7.5060000000000003E-4</v>
      </c>
      <c r="P41" s="213">
        <v>3.3179999999999999E-4</v>
      </c>
      <c r="R41" s="84">
        <v>1934</v>
      </c>
      <c r="S41" s="73">
        <v>3</v>
      </c>
      <c r="T41" s="74">
        <v>9.1213100000000005E-2</v>
      </c>
      <c r="U41" s="74">
        <v>0.1579689</v>
      </c>
      <c r="V41" s="74" t="s">
        <v>24</v>
      </c>
      <c r="W41" s="74">
        <v>0.1669786</v>
      </c>
      <c r="X41" s="74">
        <v>0.1042442</v>
      </c>
      <c r="Y41" s="74">
        <v>8.5572800000000004E-2</v>
      </c>
      <c r="Z41" s="74">
        <v>67.5</v>
      </c>
      <c r="AA41" s="74" t="s">
        <v>24</v>
      </c>
      <c r="AB41" s="74">
        <v>100</v>
      </c>
      <c r="AC41" s="74">
        <v>1.08468E-2</v>
      </c>
      <c r="AD41" s="73">
        <v>25</v>
      </c>
      <c r="AE41" s="213">
        <v>7.7511999999999998E-3</v>
      </c>
      <c r="AF41" s="213">
        <v>4.2063999999999999E-3</v>
      </c>
      <c r="AH41" s="84">
        <v>1934</v>
      </c>
      <c r="AI41" s="73">
        <v>5</v>
      </c>
      <c r="AJ41" s="74">
        <v>7.4879399999999999E-2</v>
      </c>
      <c r="AK41" s="74">
        <v>0.15873100000000001</v>
      </c>
      <c r="AL41" s="74" t="s">
        <v>24</v>
      </c>
      <c r="AM41" s="74">
        <v>0.17963680000000001</v>
      </c>
      <c r="AN41" s="74">
        <v>9.7980999999999999E-2</v>
      </c>
      <c r="AO41" s="74">
        <v>7.3618199999999995E-2</v>
      </c>
      <c r="AP41" s="74">
        <v>71.5</v>
      </c>
      <c r="AQ41" s="74" t="s">
        <v>24</v>
      </c>
      <c r="AR41" s="74">
        <v>100</v>
      </c>
      <c r="AS41" s="74">
        <v>8.0359999999999997E-3</v>
      </c>
      <c r="AT41" s="73">
        <v>27.5</v>
      </c>
      <c r="AU41" s="213">
        <v>4.1947E-3</v>
      </c>
      <c r="AV41" s="213">
        <v>2.0405000000000002E-3</v>
      </c>
      <c r="AW41" s="74">
        <v>1.0470178000000001</v>
      </c>
      <c r="AY41" s="84">
        <v>1934</v>
      </c>
    </row>
    <row r="42" spans="2:51">
      <c r="B42" s="84">
        <v>1935</v>
      </c>
      <c r="C42" s="73">
        <v>4</v>
      </c>
      <c r="D42" s="74">
        <v>0.1172917</v>
      </c>
      <c r="E42" s="74">
        <v>0.11806700000000001</v>
      </c>
      <c r="F42" s="74" t="s">
        <v>24</v>
      </c>
      <c r="G42" s="74">
        <v>0.1180543</v>
      </c>
      <c r="H42" s="74">
        <v>0.118224</v>
      </c>
      <c r="I42" s="74">
        <v>0.1280993</v>
      </c>
      <c r="J42" s="74">
        <v>28.75</v>
      </c>
      <c r="K42" s="74" t="s">
        <v>24</v>
      </c>
      <c r="L42" s="74">
        <v>100</v>
      </c>
      <c r="M42" s="74">
        <v>1.12073E-2</v>
      </c>
      <c r="N42" s="73">
        <v>185</v>
      </c>
      <c r="O42" s="213">
        <v>5.5237099999999997E-2</v>
      </c>
      <c r="P42" s="213">
        <v>2.48728E-2</v>
      </c>
      <c r="R42" s="84">
        <v>1935</v>
      </c>
      <c r="S42" s="73">
        <v>4</v>
      </c>
      <c r="T42" s="74">
        <v>0.1206309</v>
      </c>
      <c r="U42" s="74">
        <v>0.18597520000000001</v>
      </c>
      <c r="V42" s="74" t="s">
        <v>24</v>
      </c>
      <c r="W42" s="74">
        <v>0.21638299999999999</v>
      </c>
      <c r="X42" s="74">
        <v>0.1512163</v>
      </c>
      <c r="Y42" s="74">
        <v>0.15155379999999999</v>
      </c>
      <c r="Z42" s="74">
        <v>38.75</v>
      </c>
      <c r="AA42" s="74" t="s">
        <v>24</v>
      </c>
      <c r="AB42" s="74">
        <v>100</v>
      </c>
      <c r="AC42" s="74">
        <v>1.43328E-2</v>
      </c>
      <c r="AD42" s="73">
        <v>152.5</v>
      </c>
      <c r="AE42" s="213">
        <v>4.6950499999999999E-2</v>
      </c>
      <c r="AF42" s="213">
        <v>2.67148E-2</v>
      </c>
      <c r="AH42" s="84">
        <v>1935</v>
      </c>
      <c r="AI42" s="73">
        <v>8</v>
      </c>
      <c r="AJ42" s="74">
        <v>0.1189379</v>
      </c>
      <c r="AK42" s="74">
        <v>0.1556775</v>
      </c>
      <c r="AL42" s="74" t="s">
        <v>24</v>
      </c>
      <c r="AM42" s="74">
        <v>0.17166619999999999</v>
      </c>
      <c r="AN42" s="74">
        <v>0.1368595</v>
      </c>
      <c r="AO42" s="74">
        <v>0.1411029</v>
      </c>
      <c r="AP42" s="74">
        <v>33.75</v>
      </c>
      <c r="AQ42" s="74" t="s">
        <v>24</v>
      </c>
      <c r="AR42" s="74">
        <v>100</v>
      </c>
      <c r="AS42" s="74">
        <v>1.2578799999999999E-2</v>
      </c>
      <c r="AT42" s="73">
        <v>337.5</v>
      </c>
      <c r="AU42" s="213">
        <v>5.1157300000000003E-2</v>
      </c>
      <c r="AV42" s="213">
        <v>2.56726E-2</v>
      </c>
      <c r="AW42" s="74">
        <v>0.63485360000000002</v>
      </c>
      <c r="AY42" s="84">
        <v>1935</v>
      </c>
    </row>
    <row r="43" spans="2:51">
      <c r="B43" s="84">
        <v>1936</v>
      </c>
      <c r="C43" s="73">
        <v>3</v>
      </c>
      <c r="D43" s="74">
        <v>8.7366799999999994E-2</v>
      </c>
      <c r="E43" s="74">
        <v>0.15256040000000001</v>
      </c>
      <c r="F43" s="74" t="s">
        <v>24</v>
      </c>
      <c r="G43" s="74">
        <v>0.17694090000000001</v>
      </c>
      <c r="H43" s="74">
        <v>0.12106889999999999</v>
      </c>
      <c r="I43" s="74">
        <v>0.1193109</v>
      </c>
      <c r="J43" s="74">
        <v>29.166667</v>
      </c>
      <c r="K43" s="74" t="s">
        <v>24</v>
      </c>
      <c r="L43" s="74">
        <v>100</v>
      </c>
      <c r="M43" s="74">
        <v>8.4148999999999995E-3</v>
      </c>
      <c r="N43" s="73">
        <v>145</v>
      </c>
      <c r="O43" s="213">
        <v>4.3038199999999999E-2</v>
      </c>
      <c r="P43" s="213">
        <v>1.9265299999999999E-2</v>
      </c>
      <c r="R43" s="84">
        <v>1936</v>
      </c>
      <c r="S43" s="73">
        <v>2</v>
      </c>
      <c r="T43" s="74">
        <v>5.9797900000000001E-2</v>
      </c>
      <c r="U43" s="74">
        <v>4.7632500000000001E-2</v>
      </c>
      <c r="V43" s="74" t="s">
        <v>24</v>
      </c>
      <c r="W43" s="74">
        <v>4.4072500000000001E-2</v>
      </c>
      <c r="X43" s="74">
        <v>6.1504999999999997E-2</v>
      </c>
      <c r="Y43" s="74">
        <v>7.4877799999999994E-2</v>
      </c>
      <c r="Z43" s="74">
        <v>7.5</v>
      </c>
      <c r="AA43" s="74" t="s">
        <v>24</v>
      </c>
      <c r="AB43" s="74">
        <v>100</v>
      </c>
      <c r="AC43" s="74">
        <v>7.0718999999999999E-3</v>
      </c>
      <c r="AD43" s="73">
        <v>135</v>
      </c>
      <c r="AE43" s="213">
        <v>4.1245299999999999E-2</v>
      </c>
      <c r="AF43" s="213">
        <v>2.2898700000000001E-2</v>
      </c>
      <c r="AH43" s="84">
        <v>1936</v>
      </c>
      <c r="AI43" s="73">
        <v>5</v>
      </c>
      <c r="AJ43" s="74">
        <v>7.3763700000000001E-2</v>
      </c>
      <c r="AK43" s="74">
        <v>9.6678700000000006E-2</v>
      </c>
      <c r="AL43" s="74" t="s">
        <v>24</v>
      </c>
      <c r="AM43" s="74">
        <v>0.1061879</v>
      </c>
      <c r="AN43" s="74">
        <v>8.9564299999999999E-2</v>
      </c>
      <c r="AO43" s="74">
        <v>9.6329600000000001E-2</v>
      </c>
      <c r="AP43" s="74">
        <v>20.5</v>
      </c>
      <c r="AQ43" s="74" t="s">
        <v>24</v>
      </c>
      <c r="AR43" s="74">
        <v>100</v>
      </c>
      <c r="AS43" s="74">
        <v>7.8207999999999993E-3</v>
      </c>
      <c r="AT43" s="73">
        <v>280</v>
      </c>
      <c r="AU43" s="213">
        <v>4.2154700000000003E-2</v>
      </c>
      <c r="AV43" s="213">
        <v>2.0861299999999999E-2</v>
      </c>
      <c r="AW43" s="74">
        <v>3.2028623999999999</v>
      </c>
      <c r="AY43" s="84">
        <v>1936</v>
      </c>
    </row>
    <row r="44" spans="2:51">
      <c r="B44" s="84">
        <v>1937</v>
      </c>
      <c r="C44" s="73">
        <v>5</v>
      </c>
      <c r="D44" s="74">
        <v>0.1445128</v>
      </c>
      <c r="E44" s="74">
        <v>0.17444480000000001</v>
      </c>
      <c r="F44" s="74" t="s">
        <v>24</v>
      </c>
      <c r="G44" s="74">
        <v>0.17353779999999999</v>
      </c>
      <c r="H44" s="74">
        <v>0.15291579999999999</v>
      </c>
      <c r="I44" s="74">
        <v>0.15397130000000001</v>
      </c>
      <c r="J44" s="74">
        <v>35.5</v>
      </c>
      <c r="K44" s="74" t="s">
        <v>24</v>
      </c>
      <c r="L44" s="74">
        <v>100</v>
      </c>
      <c r="M44" s="74">
        <v>1.3794600000000001E-2</v>
      </c>
      <c r="N44" s="73">
        <v>200</v>
      </c>
      <c r="O44" s="213">
        <v>5.8955300000000002E-2</v>
      </c>
      <c r="P44" s="213">
        <v>2.71016E-2</v>
      </c>
      <c r="R44" s="84">
        <v>1937</v>
      </c>
      <c r="S44" s="73">
        <v>2</v>
      </c>
      <c r="T44" s="74">
        <v>5.9247000000000001E-2</v>
      </c>
      <c r="U44" s="74">
        <v>9.0713799999999997E-2</v>
      </c>
      <c r="V44" s="74" t="s">
        <v>24</v>
      </c>
      <c r="W44" s="74">
        <v>9.8868999999999999E-2</v>
      </c>
      <c r="X44" s="74">
        <v>6.0965499999999999E-2</v>
      </c>
      <c r="Y44" s="74">
        <v>5.5172400000000003E-2</v>
      </c>
      <c r="Z44" s="74">
        <v>72.5</v>
      </c>
      <c r="AA44" s="74" t="s">
        <v>24</v>
      </c>
      <c r="AB44" s="74">
        <v>100</v>
      </c>
      <c r="AC44" s="74">
        <v>7.0796000000000001E-3</v>
      </c>
      <c r="AD44" s="73">
        <v>5</v>
      </c>
      <c r="AE44" s="213">
        <v>1.5150000000000001E-3</v>
      </c>
      <c r="AF44" s="213">
        <v>8.9899999999999995E-4</v>
      </c>
      <c r="AH44" s="84">
        <v>1937</v>
      </c>
      <c r="AI44" s="73">
        <v>7</v>
      </c>
      <c r="AJ44" s="74">
        <v>0.1024051</v>
      </c>
      <c r="AK44" s="74">
        <v>0.13255729999999999</v>
      </c>
      <c r="AL44" s="74" t="s">
        <v>24</v>
      </c>
      <c r="AM44" s="74">
        <v>0.13613919999999999</v>
      </c>
      <c r="AN44" s="74">
        <v>0.1072848</v>
      </c>
      <c r="AO44" s="74">
        <v>0.1052218</v>
      </c>
      <c r="AP44" s="74">
        <v>46.071429000000002</v>
      </c>
      <c r="AQ44" s="74" t="s">
        <v>24</v>
      </c>
      <c r="AR44" s="74">
        <v>100</v>
      </c>
      <c r="AS44" s="74">
        <v>1.0853399999999999E-2</v>
      </c>
      <c r="AT44" s="73">
        <v>205</v>
      </c>
      <c r="AU44" s="213">
        <v>3.0629900000000002E-2</v>
      </c>
      <c r="AV44" s="213">
        <v>1.5840699999999999E-2</v>
      </c>
      <c r="AW44" s="74">
        <v>1.9230248000000001</v>
      </c>
      <c r="AY44" s="84">
        <v>1937</v>
      </c>
    </row>
    <row r="45" spans="2:51">
      <c r="B45" s="84">
        <v>1938</v>
      </c>
      <c r="C45" s="73">
        <v>2</v>
      </c>
      <c r="D45" s="74">
        <v>5.7303300000000001E-2</v>
      </c>
      <c r="E45" s="74">
        <v>4.7556399999999999E-2</v>
      </c>
      <c r="F45" s="74" t="s">
        <v>24</v>
      </c>
      <c r="G45" s="74">
        <v>4.54788E-2</v>
      </c>
      <c r="H45" s="74">
        <v>6.3786899999999994E-2</v>
      </c>
      <c r="I45" s="74">
        <v>8.63931E-2</v>
      </c>
      <c r="J45" s="74">
        <v>2.5</v>
      </c>
      <c r="K45" s="74" t="s">
        <v>24</v>
      </c>
      <c r="L45" s="74">
        <v>100</v>
      </c>
      <c r="M45" s="74">
        <v>5.3987000000000002E-3</v>
      </c>
      <c r="N45" s="73">
        <v>145</v>
      </c>
      <c r="O45" s="213">
        <v>4.2403900000000001E-2</v>
      </c>
      <c r="P45" s="213">
        <v>1.9438500000000001E-2</v>
      </c>
      <c r="R45" s="84">
        <v>1938</v>
      </c>
      <c r="S45" s="73">
        <v>1</v>
      </c>
      <c r="T45" s="74">
        <v>2.9339299999999999E-2</v>
      </c>
      <c r="U45" s="74">
        <v>5.6321400000000001E-2</v>
      </c>
      <c r="V45" s="74" t="s">
        <v>24</v>
      </c>
      <c r="W45" s="74">
        <v>6.0568400000000001E-2</v>
      </c>
      <c r="X45" s="74">
        <v>3.2000000000000001E-2</v>
      </c>
      <c r="Y45" s="74">
        <v>2.1052600000000001E-2</v>
      </c>
      <c r="Z45" s="74">
        <v>77.5</v>
      </c>
      <c r="AA45" s="74" t="s">
        <v>24</v>
      </c>
      <c r="AB45" s="74">
        <v>100</v>
      </c>
      <c r="AC45" s="74">
        <v>3.4007999999999998E-3</v>
      </c>
      <c r="AD45" s="73">
        <v>0</v>
      </c>
      <c r="AE45" s="213">
        <v>0</v>
      </c>
      <c r="AF45" s="213">
        <v>0</v>
      </c>
      <c r="AH45" s="84">
        <v>1938</v>
      </c>
      <c r="AI45" s="73">
        <v>3</v>
      </c>
      <c r="AJ45" s="74">
        <v>4.3487100000000001E-2</v>
      </c>
      <c r="AK45" s="74">
        <v>5.3153600000000002E-2</v>
      </c>
      <c r="AL45" s="74" t="s">
        <v>24</v>
      </c>
      <c r="AM45" s="74">
        <v>5.4275900000000002E-2</v>
      </c>
      <c r="AN45" s="74">
        <v>4.89343E-2</v>
      </c>
      <c r="AO45" s="74">
        <v>5.4831400000000002E-2</v>
      </c>
      <c r="AP45" s="74">
        <v>27.5</v>
      </c>
      <c r="AQ45" s="74" t="s">
        <v>24</v>
      </c>
      <c r="AR45" s="74">
        <v>100</v>
      </c>
      <c r="AS45" s="74">
        <v>4.5145999999999997E-3</v>
      </c>
      <c r="AT45" s="73">
        <v>145</v>
      </c>
      <c r="AU45" s="213">
        <v>2.1485299999999999E-2</v>
      </c>
      <c r="AV45" s="213">
        <v>1.1102900000000001E-2</v>
      </c>
      <c r="AW45" s="74">
        <v>0.84437459999999998</v>
      </c>
      <c r="AY45" s="84">
        <v>1938</v>
      </c>
    </row>
    <row r="46" spans="2:51">
      <c r="B46" s="84">
        <v>1939</v>
      </c>
      <c r="C46" s="73">
        <v>4</v>
      </c>
      <c r="D46" s="74">
        <v>0.1135654</v>
      </c>
      <c r="E46" s="74">
        <v>0.12551609999999999</v>
      </c>
      <c r="F46" s="74" t="s">
        <v>24</v>
      </c>
      <c r="G46" s="74">
        <v>0.1239446</v>
      </c>
      <c r="H46" s="74">
        <v>0.1188953</v>
      </c>
      <c r="I46" s="74">
        <v>0.12125229999999999</v>
      </c>
      <c r="J46" s="74">
        <v>26.25</v>
      </c>
      <c r="K46" s="74" t="s">
        <v>24</v>
      </c>
      <c r="L46" s="74">
        <v>100</v>
      </c>
      <c r="M46" s="74">
        <v>1.02995E-2</v>
      </c>
      <c r="N46" s="73">
        <v>197.5</v>
      </c>
      <c r="O46" s="213">
        <v>5.7261300000000001E-2</v>
      </c>
      <c r="P46" s="213">
        <v>2.6171E-2</v>
      </c>
      <c r="R46" s="84">
        <v>1939</v>
      </c>
      <c r="S46" s="73">
        <v>3</v>
      </c>
      <c r="T46" s="74">
        <v>8.7067599999999995E-2</v>
      </c>
      <c r="U46" s="74">
        <v>0.1077944</v>
      </c>
      <c r="V46" s="74" t="s">
        <v>24</v>
      </c>
      <c r="W46" s="74">
        <v>0.11257540000000001</v>
      </c>
      <c r="X46" s="74">
        <v>8.5225400000000007E-2</v>
      </c>
      <c r="Y46" s="74">
        <v>7.3782299999999995E-2</v>
      </c>
      <c r="Z46" s="74">
        <v>49.166666999999997</v>
      </c>
      <c r="AA46" s="74" t="s">
        <v>24</v>
      </c>
      <c r="AB46" s="74">
        <v>100</v>
      </c>
      <c r="AC46" s="74">
        <v>9.8977000000000006E-3</v>
      </c>
      <c r="AD46" s="73">
        <v>80</v>
      </c>
      <c r="AE46" s="213">
        <v>2.3789000000000001E-2</v>
      </c>
      <c r="AF46" s="213">
        <v>1.4434300000000001E-2</v>
      </c>
      <c r="AH46" s="84">
        <v>1939</v>
      </c>
      <c r="AI46" s="73">
        <v>7</v>
      </c>
      <c r="AJ46" s="74">
        <v>0.1004621</v>
      </c>
      <c r="AK46" s="74">
        <v>0.11698550000000001</v>
      </c>
      <c r="AL46" s="74" t="s">
        <v>24</v>
      </c>
      <c r="AM46" s="74">
        <v>0.1185488</v>
      </c>
      <c r="AN46" s="74">
        <v>0.1025152</v>
      </c>
      <c r="AO46" s="74">
        <v>9.8101900000000006E-2</v>
      </c>
      <c r="AP46" s="74">
        <v>36.071429000000002</v>
      </c>
      <c r="AQ46" s="74" t="s">
        <v>24</v>
      </c>
      <c r="AR46" s="74">
        <v>100</v>
      </c>
      <c r="AS46" s="74">
        <v>1.0123399999999999E-2</v>
      </c>
      <c r="AT46" s="73">
        <v>277.5</v>
      </c>
      <c r="AU46" s="213">
        <v>4.0736899999999999E-2</v>
      </c>
      <c r="AV46" s="213">
        <v>2.12012E-2</v>
      </c>
      <c r="AW46" s="74">
        <v>1.1644030000000001</v>
      </c>
      <c r="AY46" s="84">
        <v>1939</v>
      </c>
    </row>
    <row r="47" spans="2:51">
      <c r="B47" s="85">
        <v>1940</v>
      </c>
      <c r="C47" s="73">
        <v>1</v>
      </c>
      <c r="D47" s="74">
        <v>2.8132600000000001E-2</v>
      </c>
      <c r="E47" s="74">
        <v>7.8346899999999997E-2</v>
      </c>
      <c r="F47" s="74" t="s">
        <v>24</v>
      </c>
      <c r="G47" s="74">
        <v>9.8387100000000005E-2</v>
      </c>
      <c r="H47" s="74">
        <v>4.1935500000000001E-2</v>
      </c>
      <c r="I47" s="74">
        <v>2.3041499999999999E-2</v>
      </c>
      <c r="J47" s="74">
        <v>82.5</v>
      </c>
      <c r="K47" s="74" t="s">
        <v>24</v>
      </c>
      <c r="L47" s="74">
        <v>100</v>
      </c>
      <c r="M47" s="74">
        <v>2.5901000000000001E-3</v>
      </c>
      <c r="N47" s="73">
        <v>0</v>
      </c>
      <c r="O47" s="213">
        <v>0</v>
      </c>
      <c r="P47" s="213">
        <v>0</v>
      </c>
      <c r="R47" s="85">
        <v>1940</v>
      </c>
      <c r="S47" s="73">
        <v>1</v>
      </c>
      <c r="T47" s="74">
        <v>2.8695200000000001E-2</v>
      </c>
      <c r="U47" s="74">
        <v>2.64637E-2</v>
      </c>
      <c r="V47" s="74" t="s">
        <v>24</v>
      </c>
      <c r="W47" s="74">
        <v>2.3413199999999999E-2</v>
      </c>
      <c r="X47" s="74">
        <v>3.3029299999999998E-2</v>
      </c>
      <c r="Y47" s="74">
        <v>3.8008399999999998E-2</v>
      </c>
      <c r="Z47" s="74">
        <v>7.5</v>
      </c>
      <c r="AA47" s="74" t="s">
        <v>24</v>
      </c>
      <c r="AB47" s="74">
        <v>100</v>
      </c>
      <c r="AC47" s="74">
        <v>3.3584000000000001E-3</v>
      </c>
      <c r="AD47" s="73">
        <v>67.5</v>
      </c>
      <c r="AE47" s="213">
        <v>1.98611E-2</v>
      </c>
      <c r="AF47" s="213">
        <v>1.23882E-2</v>
      </c>
      <c r="AH47" s="85">
        <v>1940</v>
      </c>
      <c r="AI47" s="73">
        <v>2</v>
      </c>
      <c r="AJ47" s="74">
        <v>2.8411100000000002E-2</v>
      </c>
      <c r="AK47" s="74">
        <v>4.8697200000000003E-2</v>
      </c>
      <c r="AL47" s="74" t="s">
        <v>24</v>
      </c>
      <c r="AM47" s="74">
        <v>5.6336900000000002E-2</v>
      </c>
      <c r="AN47" s="74">
        <v>3.5318200000000001E-2</v>
      </c>
      <c r="AO47" s="74">
        <v>2.9146999999999999E-2</v>
      </c>
      <c r="AP47" s="74">
        <v>45</v>
      </c>
      <c r="AQ47" s="74" t="s">
        <v>24</v>
      </c>
      <c r="AR47" s="74">
        <v>100</v>
      </c>
      <c r="AS47" s="74">
        <v>2.9247000000000001E-3</v>
      </c>
      <c r="AT47" s="73">
        <v>67.5</v>
      </c>
      <c r="AU47" s="213">
        <v>9.8145999999999997E-3</v>
      </c>
      <c r="AV47" s="213">
        <v>5.1982E-3</v>
      </c>
      <c r="AW47" s="74">
        <v>2.9605480000000002</v>
      </c>
      <c r="AY47" s="85">
        <v>1940</v>
      </c>
    </row>
    <row r="48" spans="2:51">
      <c r="B48" s="85">
        <v>1941</v>
      </c>
      <c r="C48" s="73">
        <v>3</v>
      </c>
      <c r="D48" s="74">
        <v>8.3693699999999996E-2</v>
      </c>
      <c r="E48" s="74">
        <v>0.20316519999999999</v>
      </c>
      <c r="F48" s="74" t="s">
        <v>24</v>
      </c>
      <c r="G48" s="74">
        <v>0.2450368</v>
      </c>
      <c r="H48" s="74">
        <v>0.110587</v>
      </c>
      <c r="I48" s="74">
        <v>6.4210500000000004E-2</v>
      </c>
      <c r="J48" s="74">
        <v>80.833332999999996</v>
      </c>
      <c r="K48" s="74" t="s">
        <v>24</v>
      </c>
      <c r="L48" s="74">
        <v>100</v>
      </c>
      <c r="M48" s="74">
        <v>7.6125000000000003E-3</v>
      </c>
      <c r="N48" s="73">
        <v>0</v>
      </c>
      <c r="O48" s="213">
        <v>0</v>
      </c>
      <c r="P48" s="213">
        <v>0</v>
      </c>
      <c r="R48" s="85">
        <v>1941</v>
      </c>
      <c r="S48" s="73">
        <v>7</v>
      </c>
      <c r="T48" s="74">
        <v>0.19855900000000001</v>
      </c>
      <c r="U48" s="74">
        <v>0.45278020000000002</v>
      </c>
      <c r="V48" s="74" t="s">
        <v>24</v>
      </c>
      <c r="W48" s="74">
        <v>0.56277719999999998</v>
      </c>
      <c r="X48" s="74">
        <v>0.27192460000000002</v>
      </c>
      <c r="Y48" s="74">
        <v>0.24439130000000001</v>
      </c>
      <c r="Z48" s="74">
        <v>58.214286000000001</v>
      </c>
      <c r="AA48" s="74" t="s">
        <v>24</v>
      </c>
      <c r="AB48" s="74">
        <v>100</v>
      </c>
      <c r="AC48" s="74">
        <v>2.20354E-2</v>
      </c>
      <c r="AD48" s="73">
        <v>152.5</v>
      </c>
      <c r="AE48" s="213">
        <v>4.4393299999999997E-2</v>
      </c>
      <c r="AF48" s="213">
        <v>2.6790899999999999E-2</v>
      </c>
      <c r="AH48" s="85">
        <v>1941</v>
      </c>
      <c r="AI48" s="73">
        <v>10</v>
      </c>
      <c r="AJ48" s="74">
        <v>0.140649</v>
      </c>
      <c r="AK48" s="74">
        <v>0.34601140000000002</v>
      </c>
      <c r="AL48" s="74" t="s">
        <v>24</v>
      </c>
      <c r="AM48" s="74">
        <v>0.4282704</v>
      </c>
      <c r="AN48" s="74">
        <v>0.19910849999999999</v>
      </c>
      <c r="AO48" s="74">
        <v>0.16078429999999999</v>
      </c>
      <c r="AP48" s="74">
        <v>65</v>
      </c>
      <c r="AQ48" s="74" t="s">
        <v>24</v>
      </c>
      <c r="AR48" s="74">
        <v>100</v>
      </c>
      <c r="AS48" s="74">
        <v>1.40497E-2</v>
      </c>
      <c r="AT48" s="73">
        <v>152.5</v>
      </c>
      <c r="AU48" s="213">
        <v>2.1969900000000001E-2</v>
      </c>
      <c r="AV48" s="213">
        <v>1.1488099999999999E-2</v>
      </c>
      <c r="AW48" s="74">
        <v>0.44870599999999999</v>
      </c>
      <c r="AY48" s="85">
        <v>1941</v>
      </c>
    </row>
    <row r="49" spans="2:51">
      <c r="B49" s="85">
        <v>1942</v>
      </c>
      <c r="C49" s="73">
        <v>3</v>
      </c>
      <c r="D49" s="74">
        <v>8.3017400000000005E-2</v>
      </c>
      <c r="E49" s="74">
        <v>0.1283021</v>
      </c>
      <c r="F49" s="74" t="s">
        <v>24</v>
      </c>
      <c r="G49" s="74">
        <v>0.15267120000000001</v>
      </c>
      <c r="H49" s="74">
        <v>9.6625000000000003E-2</v>
      </c>
      <c r="I49" s="74">
        <v>8.98206E-2</v>
      </c>
      <c r="J49" s="74">
        <v>50.833333000000003</v>
      </c>
      <c r="K49" s="74" t="s">
        <v>24</v>
      </c>
      <c r="L49" s="74">
        <v>100</v>
      </c>
      <c r="M49" s="74">
        <v>7.2138000000000002E-3</v>
      </c>
      <c r="N49" s="73">
        <v>80</v>
      </c>
      <c r="O49" s="213">
        <v>2.2636E-2</v>
      </c>
      <c r="P49" s="213">
        <v>1.04476E-2</v>
      </c>
      <c r="R49" s="85">
        <v>1942</v>
      </c>
      <c r="S49" s="73">
        <v>3</v>
      </c>
      <c r="T49" s="74">
        <v>8.4104300000000007E-2</v>
      </c>
      <c r="U49" s="74">
        <v>7.8552800000000006E-2</v>
      </c>
      <c r="V49" s="74" t="s">
        <v>24</v>
      </c>
      <c r="W49" s="74">
        <v>8.3966600000000002E-2</v>
      </c>
      <c r="X49" s="74">
        <v>8.6476499999999998E-2</v>
      </c>
      <c r="Y49" s="74">
        <v>9.2714199999999997E-2</v>
      </c>
      <c r="Z49" s="74">
        <v>30.833333</v>
      </c>
      <c r="AA49" s="74" t="s">
        <v>24</v>
      </c>
      <c r="AB49" s="74">
        <v>100</v>
      </c>
      <c r="AC49" s="74">
        <v>8.9274999999999997E-3</v>
      </c>
      <c r="AD49" s="73">
        <v>132.5</v>
      </c>
      <c r="AE49" s="213">
        <v>3.8143799999999999E-2</v>
      </c>
      <c r="AF49" s="213">
        <v>2.24E-2</v>
      </c>
      <c r="AH49" s="85">
        <v>1942</v>
      </c>
      <c r="AI49" s="73">
        <v>6</v>
      </c>
      <c r="AJ49" s="74">
        <v>8.3557300000000001E-2</v>
      </c>
      <c r="AK49" s="74">
        <v>9.9573300000000003E-2</v>
      </c>
      <c r="AL49" s="74" t="s">
        <v>24</v>
      </c>
      <c r="AM49" s="74">
        <v>0.1135748</v>
      </c>
      <c r="AN49" s="74">
        <v>8.9264300000000005E-2</v>
      </c>
      <c r="AO49" s="74">
        <v>8.9821700000000004E-2</v>
      </c>
      <c r="AP49" s="74">
        <v>40.833333000000003</v>
      </c>
      <c r="AQ49" s="74" t="s">
        <v>24</v>
      </c>
      <c r="AR49" s="74">
        <v>100</v>
      </c>
      <c r="AS49" s="74">
        <v>7.9796999999999993E-3</v>
      </c>
      <c r="AT49" s="73">
        <v>212.5</v>
      </c>
      <c r="AU49" s="213">
        <v>3.03229E-2</v>
      </c>
      <c r="AV49" s="213">
        <v>1.5656799999999998E-2</v>
      </c>
      <c r="AW49" s="74">
        <v>1.6333229</v>
      </c>
      <c r="AY49" s="85">
        <v>1942</v>
      </c>
    </row>
    <row r="50" spans="2:51">
      <c r="B50" s="85">
        <v>1943</v>
      </c>
      <c r="C50" s="73">
        <v>2</v>
      </c>
      <c r="D50" s="74">
        <v>5.5029700000000001E-2</v>
      </c>
      <c r="E50" s="74">
        <v>5.2604400000000003E-2</v>
      </c>
      <c r="F50" s="74" t="s">
        <v>24</v>
      </c>
      <c r="G50" s="74">
        <v>5.2337799999999997E-2</v>
      </c>
      <c r="H50" s="74">
        <v>5.1257499999999998E-2</v>
      </c>
      <c r="I50" s="74">
        <v>4.8834200000000001E-2</v>
      </c>
      <c r="J50" s="74">
        <v>37.5</v>
      </c>
      <c r="K50" s="74" t="s">
        <v>24</v>
      </c>
      <c r="L50" s="74">
        <v>100</v>
      </c>
      <c r="M50" s="74">
        <v>4.9046000000000003E-3</v>
      </c>
      <c r="N50" s="73">
        <v>75</v>
      </c>
      <c r="O50" s="213">
        <v>2.1103E-2</v>
      </c>
      <c r="P50" s="213">
        <v>1.0108900000000001E-2</v>
      </c>
      <c r="R50" s="85">
        <v>1943</v>
      </c>
      <c r="S50" s="73">
        <v>6</v>
      </c>
      <c r="T50" s="74">
        <v>0.1666435</v>
      </c>
      <c r="U50" s="74">
        <v>0.25581939999999997</v>
      </c>
      <c r="V50" s="74" t="s">
        <v>24</v>
      </c>
      <c r="W50" s="74">
        <v>0.28957080000000002</v>
      </c>
      <c r="X50" s="74">
        <v>0.1734784</v>
      </c>
      <c r="Y50" s="74">
        <v>0.13931840000000001</v>
      </c>
      <c r="Z50" s="74">
        <v>59.166666999999997</v>
      </c>
      <c r="AA50" s="74" t="s">
        <v>24</v>
      </c>
      <c r="AB50" s="74">
        <v>100</v>
      </c>
      <c r="AC50" s="74">
        <v>1.77999E-2</v>
      </c>
      <c r="AD50" s="73">
        <v>112.5</v>
      </c>
      <c r="AE50" s="213">
        <v>3.2108900000000003E-2</v>
      </c>
      <c r="AF50" s="213">
        <v>1.9057999999999999E-2</v>
      </c>
      <c r="AH50" s="85">
        <v>1943</v>
      </c>
      <c r="AI50" s="73">
        <v>8</v>
      </c>
      <c r="AJ50" s="74">
        <v>0.1105751</v>
      </c>
      <c r="AK50" s="74">
        <v>0.1617113</v>
      </c>
      <c r="AL50" s="74" t="s">
        <v>24</v>
      </c>
      <c r="AM50" s="74">
        <v>0.1801316</v>
      </c>
      <c r="AN50" s="74">
        <v>0.1162194</v>
      </c>
      <c r="AO50" s="74">
        <v>9.6189300000000005E-2</v>
      </c>
      <c r="AP50" s="74">
        <v>53.75</v>
      </c>
      <c r="AQ50" s="74" t="s">
        <v>24</v>
      </c>
      <c r="AR50" s="74">
        <v>100</v>
      </c>
      <c r="AS50" s="74">
        <v>1.07403E-2</v>
      </c>
      <c r="AT50" s="73">
        <v>187.5</v>
      </c>
      <c r="AU50" s="213">
        <v>2.6566699999999999E-2</v>
      </c>
      <c r="AV50" s="213">
        <v>1.40742E-2</v>
      </c>
      <c r="AW50" s="74">
        <v>0.20563100000000001</v>
      </c>
      <c r="AY50" s="85">
        <v>1943</v>
      </c>
    </row>
    <row r="51" spans="2:51">
      <c r="B51" s="85">
        <v>1944</v>
      </c>
      <c r="C51" s="73">
        <v>2</v>
      </c>
      <c r="D51" s="74">
        <v>5.4550899999999999E-2</v>
      </c>
      <c r="E51" s="74">
        <v>8.7400800000000001E-2</v>
      </c>
      <c r="F51" s="74" t="s">
        <v>24</v>
      </c>
      <c r="G51" s="74">
        <v>9.20908E-2</v>
      </c>
      <c r="H51" s="74">
        <v>5.9064899999999997E-2</v>
      </c>
      <c r="I51" s="74">
        <v>4.8094199999999997E-2</v>
      </c>
      <c r="J51" s="74">
        <v>62.5</v>
      </c>
      <c r="K51" s="74" t="s">
        <v>24</v>
      </c>
      <c r="L51" s="74">
        <v>100</v>
      </c>
      <c r="M51" s="74">
        <v>5.2881999999999998E-3</v>
      </c>
      <c r="N51" s="73">
        <v>27.5</v>
      </c>
      <c r="O51" s="213">
        <v>7.6718999999999997E-3</v>
      </c>
      <c r="P51" s="213">
        <v>4.1139999999999996E-3</v>
      </c>
      <c r="R51" s="85">
        <v>1944</v>
      </c>
      <c r="S51" s="73">
        <v>4</v>
      </c>
      <c r="T51" s="74">
        <v>0.1097876</v>
      </c>
      <c r="U51" s="74">
        <v>0.20540849999999999</v>
      </c>
      <c r="V51" s="74" t="s">
        <v>24</v>
      </c>
      <c r="W51" s="74">
        <v>0.24932029999999999</v>
      </c>
      <c r="X51" s="74">
        <v>0.1296996</v>
      </c>
      <c r="Y51" s="74">
        <v>0.1205391</v>
      </c>
      <c r="Z51" s="74">
        <v>58.75</v>
      </c>
      <c r="AA51" s="74" t="s">
        <v>24</v>
      </c>
      <c r="AB51" s="74">
        <v>100</v>
      </c>
      <c r="AC51" s="74">
        <v>1.25881E-2</v>
      </c>
      <c r="AD51" s="73">
        <v>80</v>
      </c>
      <c r="AE51" s="213">
        <v>2.25816E-2</v>
      </c>
      <c r="AF51" s="213">
        <v>1.5079800000000001E-2</v>
      </c>
      <c r="AH51" s="85">
        <v>1944</v>
      </c>
      <c r="AI51" s="73">
        <v>6</v>
      </c>
      <c r="AJ51" s="74">
        <v>8.2082699999999995E-2</v>
      </c>
      <c r="AK51" s="74">
        <v>0.15706020000000001</v>
      </c>
      <c r="AL51" s="74" t="s">
        <v>24</v>
      </c>
      <c r="AM51" s="74">
        <v>0.1850068</v>
      </c>
      <c r="AN51" s="74">
        <v>9.9245700000000006E-2</v>
      </c>
      <c r="AO51" s="74">
        <v>8.8137999999999994E-2</v>
      </c>
      <c r="AP51" s="74">
        <v>60</v>
      </c>
      <c r="AQ51" s="74" t="s">
        <v>24</v>
      </c>
      <c r="AR51" s="74">
        <v>100</v>
      </c>
      <c r="AS51" s="74">
        <v>8.6212000000000007E-3</v>
      </c>
      <c r="AT51" s="73">
        <v>107.5</v>
      </c>
      <c r="AU51" s="213">
        <v>1.50831E-2</v>
      </c>
      <c r="AV51" s="213">
        <v>8.9660999999999994E-3</v>
      </c>
      <c r="AW51" s="74">
        <v>0.42549779999999998</v>
      </c>
      <c r="AY51" s="85">
        <v>1944</v>
      </c>
    </row>
    <row r="52" spans="2:51">
      <c r="B52" s="85">
        <v>1945</v>
      </c>
      <c r="C52" s="73">
        <v>1</v>
      </c>
      <c r="D52" s="74">
        <v>2.7003699999999999E-2</v>
      </c>
      <c r="E52" s="74">
        <v>2.6772000000000001E-2</v>
      </c>
      <c r="F52" s="74" t="s">
        <v>24</v>
      </c>
      <c r="G52" s="74">
        <v>3.0793399999999999E-2</v>
      </c>
      <c r="H52" s="74">
        <v>2.3441500000000001E-2</v>
      </c>
      <c r="I52" s="74">
        <v>2.0607899999999998E-2</v>
      </c>
      <c r="J52" s="74">
        <v>57.5</v>
      </c>
      <c r="K52" s="74" t="s">
        <v>24</v>
      </c>
      <c r="L52" s="74">
        <v>100</v>
      </c>
      <c r="M52" s="74">
        <v>2.617E-3</v>
      </c>
      <c r="N52" s="73">
        <v>17.5</v>
      </c>
      <c r="O52" s="213">
        <v>4.8367999999999996E-3</v>
      </c>
      <c r="P52" s="213">
        <v>2.6681999999999999E-3</v>
      </c>
      <c r="R52" s="85">
        <v>1945</v>
      </c>
      <c r="S52" s="73">
        <v>2</v>
      </c>
      <c r="T52" s="74">
        <v>5.4222600000000003E-2</v>
      </c>
      <c r="U52" s="74">
        <v>7.5162900000000005E-2</v>
      </c>
      <c r="V52" s="74" t="s">
        <v>24</v>
      </c>
      <c r="W52" s="74">
        <v>8.4445500000000007E-2</v>
      </c>
      <c r="X52" s="74">
        <v>5.0868700000000003E-2</v>
      </c>
      <c r="Y52" s="74">
        <v>4.2394399999999999E-2</v>
      </c>
      <c r="Z52" s="74">
        <v>72.5</v>
      </c>
      <c r="AA52" s="74" t="s">
        <v>24</v>
      </c>
      <c r="AB52" s="74">
        <v>100</v>
      </c>
      <c r="AC52" s="74">
        <v>6.2461000000000001E-3</v>
      </c>
      <c r="AD52" s="73">
        <v>7.5</v>
      </c>
      <c r="AE52" s="213">
        <v>2.0929999999999998E-3</v>
      </c>
      <c r="AF52" s="213">
        <v>1.4635E-3</v>
      </c>
      <c r="AH52" s="85">
        <v>1945</v>
      </c>
      <c r="AI52" s="73">
        <v>3</v>
      </c>
      <c r="AJ52" s="74">
        <v>4.05861E-2</v>
      </c>
      <c r="AK52" s="74">
        <v>5.3588799999999999E-2</v>
      </c>
      <c r="AL52" s="74" t="s">
        <v>24</v>
      </c>
      <c r="AM52" s="74">
        <v>6.0515100000000002E-2</v>
      </c>
      <c r="AN52" s="74">
        <v>3.8818999999999999E-2</v>
      </c>
      <c r="AO52" s="74">
        <v>3.2785300000000003E-2</v>
      </c>
      <c r="AP52" s="74">
        <v>67.5</v>
      </c>
      <c r="AQ52" s="74" t="s">
        <v>24</v>
      </c>
      <c r="AR52" s="74">
        <v>100</v>
      </c>
      <c r="AS52" s="74">
        <v>4.2716000000000004E-3</v>
      </c>
      <c r="AT52" s="73">
        <v>25</v>
      </c>
      <c r="AU52" s="213">
        <v>3.4715000000000002E-3</v>
      </c>
      <c r="AV52" s="213">
        <v>2.1397999999999999E-3</v>
      </c>
      <c r="AW52" s="74">
        <v>0.35618650000000002</v>
      </c>
      <c r="AY52" s="85">
        <v>1945</v>
      </c>
    </row>
    <row r="53" spans="2:51">
      <c r="B53" s="85">
        <v>1946</v>
      </c>
      <c r="C53" s="73">
        <v>1</v>
      </c>
      <c r="D53" s="74">
        <v>2.6741500000000001E-2</v>
      </c>
      <c r="E53" s="74">
        <v>2.1475299999999999E-2</v>
      </c>
      <c r="F53" s="74" t="s">
        <v>24</v>
      </c>
      <c r="G53" s="74">
        <v>2.16709E-2</v>
      </c>
      <c r="H53" s="74">
        <v>2.63124E-2</v>
      </c>
      <c r="I53" s="74">
        <v>2.5608200000000001E-2</v>
      </c>
      <c r="J53" s="74">
        <v>22.5</v>
      </c>
      <c r="K53" s="74" t="s">
        <v>24</v>
      </c>
      <c r="L53" s="74">
        <v>100</v>
      </c>
      <c r="M53" s="74">
        <v>2.4223000000000001E-3</v>
      </c>
      <c r="N53" s="73">
        <v>52.5</v>
      </c>
      <c r="O53" s="213">
        <v>1.43745E-2</v>
      </c>
      <c r="P53" s="213">
        <v>7.3990000000000002E-3</v>
      </c>
      <c r="R53" s="85">
        <v>1946</v>
      </c>
      <c r="S53" s="73">
        <v>3</v>
      </c>
      <c r="T53" s="74">
        <v>8.0523899999999995E-2</v>
      </c>
      <c r="U53" s="74">
        <v>0.16441420000000001</v>
      </c>
      <c r="V53" s="74" t="s">
        <v>24</v>
      </c>
      <c r="W53" s="74">
        <v>0.20393020000000001</v>
      </c>
      <c r="X53" s="74">
        <v>9.8773799999999995E-2</v>
      </c>
      <c r="Y53" s="74">
        <v>8.2416100000000006E-2</v>
      </c>
      <c r="Z53" s="74">
        <v>59.166666999999997</v>
      </c>
      <c r="AA53" s="74" t="s">
        <v>24</v>
      </c>
      <c r="AB53" s="74">
        <v>100</v>
      </c>
      <c r="AC53" s="74">
        <v>8.9879999999999995E-3</v>
      </c>
      <c r="AD53" s="73">
        <v>67.5</v>
      </c>
      <c r="AE53" s="213">
        <v>1.86629E-2</v>
      </c>
      <c r="AF53" s="213">
        <v>1.27692E-2</v>
      </c>
      <c r="AH53" s="85">
        <v>1946</v>
      </c>
      <c r="AI53" s="73">
        <v>4</v>
      </c>
      <c r="AJ53" s="74">
        <v>5.3582699999999997E-2</v>
      </c>
      <c r="AK53" s="74">
        <v>0.1038661</v>
      </c>
      <c r="AL53" s="74" t="s">
        <v>24</v>
      </c>
      <c r="AM53" s="74">
        <v>0.12720319999999999</v>
      </c>
      <c r="AN53" s="74">
        <v>6.76176E-2</v>
      </c>
      <c r="AO53" s="74">
        <v>5.7568800000000003E-2</v>
      </c>
      <c r="AP53" s="74">
        <v>50</v>
      </c>
      <c r="AQ53" s="74" t="s">
        <v>24</v>
      </c>
      <c r="AR53" s="74">
        <v>100</v>
      </c>
      <c r="AS53" s="74">
        <v>5.3575000000000003E-3</v>
      </c>
      <c r="AT53" s="73">
        <v>120</v>
      </c>
      <c r="AU53" s="213">
        <v>1.6508200000000001E-2</v>
      </c>
      <c r="AV53" s="213">
        <v>9.6916999999999993E-3</v>
      </c>
      <c r="AW53" s="74">
        <v>0.13061710000000001</v>
      </c>
      <c r="AY53" s="85">
        <v>1946</v>
      </c>
    </row>
    <row r="54" spans="2:51">
      <c r="B54" s="85">
        <v>1947</v>
      </c>
      <c r="C54" s="73">
        <v>0</v>
      </c>
      <c r="D54" s="74">
        <v>0</v>
      </c>
      <c r="E54" s="74" t="s">
        <v>211</v>
      </c>
      <c r="F54" s="74" t="s">
        <v>24</v>
      </c>
      <c r="G54" s="74" t="s">
        <v>211</v>
      </c>
      <c r="H54" s="74" t="s">
        <v>211</v>
      </c>
      <c r="I54" s="74" t="s">
        <v>211</v>
      </c>
      <c r="J54" s="74" t="s">
        <v>211</v>
      </c>
      <c r="K54" s="74" t="s">
        <v>24</v>
      </c>
      <c r="L54" s="74" t="s">
        <v>211</v>
      </c>
      <c r="M54" s="74" t="s">
        <v>211</v>
      </c>
      <c r="N54" s="73" t="s">
        <v>211</v>
      </c>
      <c r="O54" s="213" t="s">
        <v>211</v>
      </c>
      <c r="P54" s="213" t="s">
        <v>211</v>
      </c>
      <c r="R54" s="85">
        <v>1947</v>
      </c>
      <c r="S54" s="73">
        <v>0</v>
      </c>
      <c r="T54" s="74">
        <v>0</v>
      </c>
      <c r="U54" s="74" t="s">
        <v>211</v>
      </c>
      <c r="V54" s="74" t="s">
        <v>24</v>
      </c>
      <c r="W54" s="74" t="s">
        <v>211</v>
      </c>
      <c r="X54" s="74" t="s">
        <v>211</v>
      </c>
      <c r="Y54" s="74" t="s">
        <v>211</v>
      </c>
      <c r="Z54" s="74" t="s">
        <v>211</v>
      </c>
      <c r="AA54" s="74" t="s">
        <v>24</v>
      </c>
      <c r="AB54" s="74" t="s">
        <v>211</v>
      </c>
      <c r="AC54" s="74" t="s">
        <v>211</v>
      </c>
      <c r="AD54" s="73" t="s">
        <v>211</v>
      </c>
      <c r="AE54" s="213" t="s">
        <v>211</v>
      </c>
      <c r="AF54" s="213" t="s">
        <v>211</v>
      </c>
      <c r="AH54" s="85">
        <v>1947</v>
      </c>
      <c r="AI54" s="73">
        <v>0</v>
      </c>
      <c r="AJ54" s="74">
        <v>0</v>
      </c>
      <c r="AK54" s="74" t="s">
        <v>211</v>
      </c>
      <c r="AL54" s="74" t="s">
        <v>24</v>
      </c>
      <c r="AM54" s="74" t="s">
        <v>211</v>
      </c>
      <c r="AN54" s="74" t="s">
        <v>211</v>
      </c>
      <c r="AO54" s="74" t="s">
        <v>211</v>
      </c>
      <c r="AP54" s="74" t="s">
        <v>211</v>
      </c>
      <c r="AQ54" s="74" t="s">
        <v>24</v>
      </c>
      <c r="AR54" s="74" t="s">
        <v>211</v>
      </c>
      <c r="AS54" s="74" t="s">
        <v>211</v>
      </c>
      <c r="AT54" s="73" t="s">
        <v>211</v>
      </c>
      <c r="AU54" s="213" t="s">
        <v>211</v>
      </c>
      <c r="AV54" s="213" t="s">
        <v>211</v>
      </c>
      <c r="AW54" s="74" t="s">
        <v>211</v>
      </c>
      <c r="AY54" s="85">
        <v>1947</v>
      </c>
    </row>
    <row r="55" spans="2:51">
      <c r="B55" s="85">
        <v>1948</v>
      </c>
      <c r="C55" s="73">
        <v>2</v>
      </c>
      <c r="D55" s="74">
        <v>5.17438E-2</v>
      </c>
      <c r="E55" s="74">
        <v>0.1061825</v>
      </c>
      <c r="F55" s="74" t="s">
        <v>24</v>
      </c>
      <c r="G55" s="74">
        <v>0.1264112</v>
      </c>
      <c r="H55" s="74">
        <v>6.2550999999999995E-2</v>
      </c>
      <c r="I55" s="74">
        <v>4.43524E-2</v>
      </c>
      <c r="J55" s="74">
        <v>77.5</v>
      </c>
      <c r="K55" s="74" t="s">
        <v>24</v>
      </c>
      <c r="L55" s="74">
        <v>100</v>
      </c>
      <c r="M55" s="74">
        <v>4.6887999999999999E-3</v>
      </c>
      <c r="N55" s="73">
        <v>2.5</v>
      </c>
      <c r="O55" s="213">
        <v>6.6209999999999999E-4</v>
      </c>
      <c r="P55" s="213">
        <v>3.4600000000000001E-4</v>
      </c>
      <c r="R55" s="85">
        <v>1948</v>
      </c>
      <c r="S55" s="73">
        <v>1</v>
      </c>
      <c r="T55" s="74">
        <v>2.6017999999999999E-2</v>
      </c>
      <c r="U55" s="74">
        <v>2.53238E-2</v>
      </c>
      <c r="V55" s="74" t="s">
        <v>24</v>
      </c>
      <c r="W55" s="74">
        <v>2.9127699999999999E-2</v>
      </c>
      <c r="X55" s="74">
        <v>2.2173499999999999E-2</v>
      </c>
      <c r="Y55" s="74">
        <v>1.9493199999999999E-2</v>
      </c>
      <c r="Z55" s="74">
        <v>57.5</v>
      </c>
      <c r="AA55" s="74" t="s">
        <v>24</v>
      </c>
      <c r="AB55" s="74">
        <v>100</v>
      </c>
      <c r="AC55" s="74">
        <v>2.9253E-3</v>
      </c>
      <c r="AD55" s="73">
        <v>17.5</v>
      </c>
      <c r="AE55" s="213">
        <v>4.6924000000000002E-3</v>
      </c>
      <c r="AF55" s="213">
        <v>3.5192999999999999E-3</v>
      </c>
      <c r="AH55" s="85">
        <v>1948</v>
      </c>
      <c r="AI55" s="73">
        <v>3</v>
      </c>
      <c r="AJ55" s="74">
        <v>3.8917100000000003E-2</v>
      </c>
      <c r="AK55" s="74">
        <v>5.9946399999999997E-2</v>
      </c>
      <c r="AL55" s="74" t="s">
        <v>24</v>
      </c>
      <c r="AM55" s="74">
        <v>7.0724099999999998E-2</v>
      </c>
      <c r="AN55" s="74">
        <v>3.9088699999999997E-2</v>
      </c>
      <c r="AO55" s="74">
        <v>2.9789199999999998E-2</v>
      </c>
      <c r="AP55" s="74">
        <v>70.833332999999996</v>
      </c>
      <c r="AQ55" s="74" t="s">
        <v>24</v>
      </c>
      <c r="AR55" s="74">
        <v>100</v>
      </c>
      <c r="AS55" s="74">
        <v>3.9042999999999999E-3</v>
      </c>
      <c r="AT55" s="73">
        <v>20</v>
      </c>
      <c r="AU55" s="213">
        <v>2.6648000000000002E-3</v>
      </c>
      <c r="AV55" s="213">
        <v>1.6394999999999999E-3</v>
      </c>
      <c r="AW55" s="74">
        <v>4.1929872000000001</v>
      </c>
      <c r="AY55" s="85">
        <v>1948</v>
      </c>
    </row>
    <row r="56" spans="2:51">
      <c r="B56" s="85">
        <v>1949</v>
      </c>
      <c r="C56" s="73">
        <v>2</v>
      </c>
      <c r="D56" s="74">
        <v>5.0344899999999998E-2</v>
      </c>
      <c r="E56" s="74">
        <v>0.13767599999999999</v>
      </c>
      <c r="F56" s="74" t="s">
        <v>24</v>
      </c>
      <c r="G56" s="74">
        <v>0.1792348</v>
      </c>
      <c r="H56" s="74">
        <v>7.4290200000000001E-2</v>
      </c>
      <c r="I56" s="74">
        <v>6.4213099999999995E-2</v>
      </c>
      <c r="J56" s="74">
        <v>77.5</v>
      </c>
      <c r="K56" s="74" t="s">
        <v>24</v>
      </c>
      <c r="L56" s="74">
        <v>100</v>
      </c>
      <c r="M56" s="74">
        <v>4.7399E-3</v>
      </c>
      <c r="N56" s="73">
        <v>7.5</v>
      </c>
      <c r="O56" s="213">
        <v>1.9318E-3</v>
      </c>
      <c r="P56" s="213">
        <v>1.0682000000000001E-3</v>
      </c>
      <c r="R56" s="85">
        <v>1949</v>
      </c>
      <c r="S56" s="73">
        <v>0</v>
      </c>
      <c r="T56" s="74">
        <v>0</v>
      </c>
      <c r="U56" s="74" t="s">
        <v>211</v>
      </c>
      <c r="V56" s="74" t="s">
        <v>24</v>
      </c>
      <c r="W56" s="74" t="s">
        <v>211</v>
      </c>
      <c r="X56" s="74" t="s">
        <v>211</v>
      </c>
      <c r="Y56" s="74" t="s">
        <v>211</v>
      </c>
      <c r="Z56" s="74" t="s">
        <v>211</v>
      </c>
      <c r="AA56" s="74" t="s">
        <v>24</v>
      </c>
      <c r="AB56" s="74" t="s">
        <v>211</v>
      </c>
      <c r="AC56" s="74" t="s">
        <v>211</v>
      </c>
      <c r="AD56" s="73" t="s">
        <v>211</v>
      </c>
      <c r="AE56" s="213" t="s">
        <v>211</v>
      </c>
      <c r="AF56" s="213" t="s">
        <v>211</v>
      </c>
      <c r="AH56" s="85">
        <v>1949</v>
      </c>
      <c r="AI56" s="73">
        <v>2</v>
      </c>
      <c r="AJ56" s="74">
        <v>2.52905E-2</v>
      </c>
      <c r="AK56" s="74">
        <v>5.7763500000000002E-2</v>
      </c>
      <c r="AL56" s="74" t="s">
        <v>24</v>
      </c>
      <c r="AM56" s="74">
        <v>7.4982199999999999E-2</v>
      </c>
      <c r="AN56" s="74">
        <v>3.1794900000000001E-2</v>
      </c>
      <c r="AO56" s="74">
        <v>2.77419E-2</v>
      </c>
      <c r="AP56" s="74">
        <v>77.5</v>
      </c>
      <c r="AQ56" s="74" t="s">
        <v>24</v>
      </c>
      <c r="AR56" s="74">
        <v>100</v>
      </c>
      <c r="AS56" s="74">
        <v>2.6575000000000001E-3</v>
      </c>
      <c r="AT56" s="73">
        <v>7.5</v>
      </c>
      <c r="AU56" s="213">
        <v>9.7389999999999998E-4</v>
      </c>
      <c r="AV56" s="213">
        <v>6.3730000000000004E-4</v>
      </c>
      <c r="AW56" s="74" t="s">
        <v>211</v>
      </c>
      <c r="AY56" s="85">
        <v>1949</v>
      </c>
    </row>
    <row r="57" spans="2:51">
      <c r="B57" s="86">
        <v>1950</v>
      </c>
      <c r="C57" s="73">
        <v>5</v>
      </c>
      <c r="D57" s="74">
        <v>0.1212739</v>
      </c>
      <c r="E57" s="74">
        <v>0.37794470000000002</v>
      </c>
      <c r="F57" s="74" t="s">
        <v>24</v>
      </c>
      <c r="G57" s="74">
        <v>0.47135050000000001</v>
      </c>
      <c r="H57" s="74">
        <v>0.19002459999999999</v>
      </c>
      <c r="I57" s="74">
        <v>0.13468759999999999</v>
      </c>
      <c r="J57" s="74">
        <v>82.5</v>
      </c>
      <c r="K57" s="74" t="s">
        <v>24</v>
      </c>
      <c r="L57" s="74">
        <v>100</v>
      </c>
      <c r="M57" s="74">
        <v>1.1436399999999999E-2</v>
      </c>
      <c r="N57" s="73">
        <v>0</v>
      </c>
      <c r="O57" s="213">
        <v>0</v>
      </c>
      <c r="P57" s="213">
        <v>0</v>
      </c>
      <c r="R57" s="86">
        <v>1950</v>
      </c>
      <c r="S57" s="73">
        <v>7</v>
      </c>
      <c r="T57" s="74">
        <v>0.1725923</v>
      </c>
      <c r="U57" s="74">
        <v>0.26688840000000003</v>
      </c>
      <c r="V57" s="74" t="s">
        <v>24</v>
      </c>
      <c r="W57" s="74">
        <v>0.3218182</v>
      </c>
      <c r="X57" s="74">
        <v>0.16728009999999999</v>
      </c>
      <c r="Y57" s="74">
        <v>0.13719049999999999</v>
      </c>
      <c r="Z57" s="74">
        <v>73.214286000000001</v>
      </c>
      <c r="AA57" s="74" t="s">
        <v>24</v>
      </c>
      <c r="AB57" s="74">
        <v>100</v>
      </c>
      <c r="AC57" s="74">
        <v>2.0309299999999999E-2</v>
      </c>
      <c r="AD57" s="73">
        <v>35</v>
      </c>
      <c r="AE57" s="213">
        <v>8.8932000000000004E-3</v>
      </c>
      <c r="AF57" s="213">
        <v>7.2037000000000004E-3</v>
      </c>
      <c r="AH57" s="86">
        <v>1950</v>
      </c>
      <c r="AI57" s="73">
        <v>12</v>
      </c>
      <c r="AJ57" s="74">
        <v>0.14672260000000001</v>
      </c>
      <c r="AK57" s="74">
        <v>0.3071894</v>
      </c>
      <c r="AL57" s="74" t="s">
        <v>24</v>
      </c>
      <c r="AM57" s="74">
        <v>0.37672889999999998</v>
      </c>
      <c r="AN57" s="74">
        <v>0.17207819999999999</v>
      </c>
      <c r="AO57" s="74">
        <v>0.131496</v>
      </c>
      <c r="AP57" s="74">
        <v>77.083332999999996</v>
      </c>
      <c r="AQ57" s="74" t="s">
        <v>24</v>
      </c>
      <c r="AR57" s="74">
        <v>100</v>
      </c>
      <c r="AS57" s="74">
        <v>1.53478E-2</v>
      </c>
      <c r="AT57" s="73">
        <v>35</v>
      </c>
      <c r="AU57" s="213">
        <v>4.3931999999999999E-3</v>
      </c>
      <c r="AV57" s="213">
        <v>2.8893999999999999E-3</v>
      </c>
      <c r="AW57" s="74">
        <v>1.4161153</v>
      </c>
      <c r="AY57" s="86">
        <v>1950</v>
      </c>
    </row>
    <row r="58" spans="2:51">
      <c r="B58" s="86">
        <v>1951</v>
      </c>
      <c r="C58" s="73">
        <v>1</v>
      </c>
      <c r="D58" s="74">
        <v>2.3508899999999999E-2</v>
      </c>
      <c r="E58" s="74">
        <v>5.2149500000000001E-2</v>
      </c>
      <c r="F58" s="74" t="s">
        <v>24</v>
      </c>
      <c r="G58" s="74">
        <v>5.6081899999999997E-2</v>
      </c>
      <c r="H58" s="74">
        <v>2.9629599999999999E-2</v>
      </c>
      <c r="I58" s="74">
        <v>1.9493199999999999E-2</v>
      </c>
      <c r="J58" s="74">
        <v>77.5</v>
      </c>
      <c r="K58" s="74" t="s">
        <v>24</v>
      </c>
      <c r="L58" s="74">
        <v>100</v>
      </c>
      <c r="M58" s="74">
        <v>2.1760999999999998E-3</v>
      </c>
      <c r="N58" s="73">
        <v>0</v>
      </c>
      <c r="O58" s="213">
        <v>0</v>
      </c>
      <c r="P58" s="213">
        <v>0</v>
      </c>
      <c r="R58" s="86">
        <v>1951</v>
      </c>
      <c r="S58" s="73">
        <v>1</v>
      </c>
      <c r="T58" s="74">
        <v>2.3992300000000001E-2</v>
      </c>
      <c r="U58" s="74">
        <v>1.44732E-2</v>
      </c>
      <c r="V58" s="74" t="s">
        <v>24</v>
      </c>
      <c r="W58" s="74">
        <v>1.38409E-2</v>
      </c>
      <c r="X58" s="74">
        <v>1.9412800000000001E-2</v>
      </c>
      <c r="Y58" s="74">
        <v>2.6292699999999999E-2</v>
      </c>
      <c r="Z58" s="74">
        <v>2.5</v>
      </c>
      <c r="AA58" s="74" t="s">
        <v>24</v>
      </c>
      <c r="AB58" s="74">
        <v>100</v>
      </c>
      <c r="AC58" s="74">
        <v>2.7905999999999999E-3</v>
      </c>
      <c r="AD58" s="73">
        <v>72.5</v>
      </c>
      <c r="AE58" s="213">
        <v>1.7926000000000001E-2</v>
      </c>
      <c r="AF58" s="213">
        <v>1.43093E-2</v>
      </c>
      <c r="AH58" s="86">
        <v>1951</v>
      </c>
      <c r="AI58" s="73">
        <v>2</v>
      </c>
      <c r="AJ58" s="74">
        <v>2.3748200000000001E-2</v>
      </c>
      <c r="AK58" s="74">
        <v>2.9973300000000001E-2</v>
      </c>
      <c r="AL58" s="74" t="s">
        <v>24</v>
      </c>
      <c r="AM58" s="74">
        <v>3.1391599999999999E-2</v>
      </c>
      <c r="AN58" s="74">
        <v>2.2494699999999999E-2</v>
      </c>
      <c r="AO58" s="74">
        <v>2.14027E-2</v>
      </c>
      <c r="AP58" s="74">
        <v>40</v>
      </c>
      <c r="AQ58" s="74" t="s">
        <v>24</v>
      </c>
      <c r="AR58" s="74">
        <v>100</v>
      </c>
      <c r="AS58" s="74">
        <v>2.4453000000000001E-3</v>
      </c>
      <c r="AT58" s="73">
        <v>72.5</v>
      </c>
      <c r="AU58" s="213">
        <v>8.8356000000000007E-3</v>
      </c>
      <c r="AV58" s="213">
        <v>5.6807000000000003E-3</v>
      </c>
      <c r="AW58" s="74">
        <v>3.6031677000000002</v>
      </c>
      <c r="AY58" s="86">
        <v>1951</v>
      </c>
    </row>
    <row r="59" spans="2:51">
      <c r="B59" s="86">
        <v>1952</v>
      </c>
      <c r="C59" s="73">
        <v>6</v>
      </c>
      <c r="D59" s="74">
        <v>0.13721810000000001</v>
      </c>
      <c r="E59" s="74">
        <v>0.25529790000000002</v>
      </c>
      <c r="F59" s="74" t="s">
        <v>24</v>
      </c>
      <c r="G59" s="74">
        <v>0.29638320000000001</v>
      </c>
      <c r="H59" s="74">
        <v>0.16856879999999999</v>
      </c>
      <c r="I59" s="74">
        <v>0.15105350000000001</v>
      </c>
      <c r="J59" s="74">
        <v>45</v>
      </c>
      <c r="K59" s="74" t="s">
        <v>24</v>
      </c>
      <c r="L59" s="74">
        <v>100</v>
      </c>
      <c r="M59" s="74">
        <v>1.3085899999999999E-2</v>
      </c>
      <c r="N59" s="73">
        <v>197.5</v>
      </c>
      <c r="O59" s="213">
        <v>4.61535E-2</v>
      </c>
      <c r="P59" s="213">
        <v>2.5895499999999998E-2</v>
      </c>
      <c r="R59" s="86">
        <v>1952</v>
      </c>
      <c r="S59" s="73">
        <v>2</v>
      </c>
      <c r="T59" s="74">
        <v>4.69054E-2</v>
      </c>
      <c r="U59" s="74">
        <v>6.9511199999999995E-2</v>
      </c>
      <c r="V59" s="74" t="s">
        <v>24</v>
      </c>
      <c r="W59" s="74">
        <v>7.2072300000000006E-2</v>
      </c>
      <c r="X59" s="74">
        <v>4.6422199999999997E-2</v>
      </c>
      <c r="Y59" s="74">
        <v>3.7044100000000003E-2</v>
      </c>
      <c r="Z59" s="74">
        <v>65</v>
      </c>
      <c r="AA59" s="74" t="s">
        <v>24</v>
      </c>
      <c r="AB59" s="74">
        <v>100</v>
      </c>
      <c r="AC59" s="74">
        <v>5.5950000000000001E-3</v>
      </c>
      <c r="AD59" s="73">
        <v>22.5</v>
      </c>
      <c r="AE59" s="213">
        <v>5.4378999999999999E-3</v>
      </c>
      <c r="AF59" s="213">
        <v>4.5456000000000003E-3</v>
      </c>
      <c r="AH59" s="86">
        <v>1952</v>
      </c>
      <c r="AI59" s="73">
        <v>8</v>
      </c>
      <c r="AJ59" s="74">
        <v>9.2630100000000007E-2</v>
      </c>
      <c r="AK59" s="74">
        <v>0.14805769999999999</v>
      </c>
      <c r="AL59" s="74" t="s">
        <v>24</v>
      </c>
      <c r="AM59" s="74">
        <v>0.1659882</v>
      </c>
      <c r="AN59" s="74">
        <v>0.1009948</v>
      </c>
      <c r="AO59" s="74">
        <v>8.95175E-2</v>
      </c>
      <c r="AP59" s="74">
        <v>50</v>
      </c>
      <c r="AQ59" s="74" t="s">
        <v>24</v>
      </c>
      <c r="AR59" s="74">
        <v>100</v>
      </c>
      <c r="AS59" s="74">
        <v>9.8043000000000002E-3</v>
      </c>
      <c r="AT59" s="73">
        <v>220</v>
      </c>
      <c r="AU59" s="213">
        <v>2.61382E-2</v>
      </c>
      <c r="AV59" s="213">
        <v>1.7492799999999999E-2</v>
      </c>
      <c r="AW59" s="74">
        <v>3.6727620000000001</v>
      </c>
      <c r="AY59" s="86">
        <v>1952</v>
      </c>
    </row>
    <row r="60" spans="2:51">
      <c r="B60" s="86">
        <v>1953</v>
      </c>
      <c r="C60" s="73">
        <v>3</v>
      </c>
      <c r="D60" s="74">
        <v>6.7225400000000005E-2</v>
      </c>
      <c r="E60" s="74">
        <v>0.14000670000000001</v>
      </c>
      <c r="F60" s="74" t="s">
        <v>24</v>
      </c>
      <c r="G60" s="74">
        <v>0.17769969999999999</v>
      </c>
      <c r="H60" s="74">
        <v>8.6090899999999998E-2</v>
      </c>
      <c r="I60" s="74">
        <v>8.3179299999999998E-2</v>
      </c>
      <c r="J60" s="74">
        <v>52.5</v>
      </c>
      <c r="K60" s="74" t="s">
        <v>24</v>
      </c>
      <c r="L60" s="74">
        <v>100</v>
      </c>
      <c r="M60" s="74">
        <v>6.6930999999999996E-3</v>
      </c>
      <c r="N60" s="73">
        <v>80</v>
      </c>
      <c r="O60" s="213">
        <v>1.8317099999999999E-2</v>
      </c>
      <c r="P60" s="213">
        <v>1.08098E-2</v>
      </c>
      <c r="R60" s="86">
        <v>1953</v>
      </c>
      <c r="S60" s="73">
        <v>3</v>
      </c>
      <c r="T60" s="74">
        <v>6.8922700000000003E-2</v>
      </c>
      <c r="U60" s="74">
        <v>9.4671199999999997E-2</v>
      </c>
      <c r="V60" s="74" t="s">
        <v>24</v>
      </c>
      <c r="W60" s="74">
        <v>0.1132783</v>
      </c>
      <c r="X60" s="74">
        <v>6.8995699999999993E-2</v>
      </c>
      <c r="Y60" s="74">
        <v>7.26942E-2</v>
      </c>
      <c r="Z60" s="74">
        <v>32.5</v>
      </c>
      <c r="AA60" s="74" t="s">
        <v>24</v>
      </c>
      <c r="AB60" s="74">
        <v>100</v>
      </c>
      <c r="AC60" s="74">
        <v>8.4826999999999993E-3</v>
      </c>
      <c r="AD60" s="73">
        <v>140</v>
      </c>
      <c r="AE60" s="213">
        <v>3.31604E-2</v>
      </c>
      <c r="AF60" s="213">
        <v>2.8963599999999999E-2</v>
      </c>
      <c r="AH60" s="86">
        <v>1953</v>
      </c>
      <c r="AI60" s="73">
        <v>6</v>
      </c>
      <c r="AJ60" s="74">
        <v>6.8063499999999999E-2</v>
      </c>
      <c r="AK60" s="74">
        <v>0.1122735</v>
      </c>
      <c r="AL60" s="74" t="s">
        <v>24</v>
      </c>
      <c r="AM60" s="74">
        <v>0.13893649999999999</v>
      </c>
      <c r="AN60" s="74">
        <v>7.4781399999999998E-2</v>
      </c>
      <c r="AO60" s="74">
        <v>7.5523800000000002E-2</v>
      </c>
      <c r="AP60" s="74">
        <v>42.5</v>
      </c>
      <c r="AQ60" s="74" t="s">
        <v>24</v>
      </c>
      <c r="AR60" s="74">
        <v>100</v>
      </c>
      <c r="AS60" s="74">
        <v>7.4824000000000002E-3</v>
      </c>
      <c r="AT60" s="73">
        <v>220</v>
      </c>
      <c r="AU60" s="213">
        <v>2.5613E-2</v>
      </c>
      <c r="AV60" s="213">
        <v>1.7982100000000001E-2</v>
      </c>
      <c r="AW60" s="74">
        <v>1.478874</v>
      </c>
      <c r="AY60" s="86">
        <v>1953</v>
      </c>
    </row>
    <row r="61" spans="2:51">
      <c r="B61" s="86">
        <v>1954</v>
      </c>
      <c r="C61" s="73">
        <v>4</v>
      </c>
      <c r="D61" s="74">
        <v>8.7987499999999996E-2</v>
      </c>
      <c r="E61" s="74">
        <v>0.16038730000000001</v>
      </c>
      <c r="F61" s="74" t="s">
        <v>24</v>
      </c>
      <c r="G61" s="74">
        <v>0.19328719999999999</v>
      </c>
      <c r="H61" s="74">
        <v>0.10477880000000001</v>
      </c>
      <c r="I61" s="74">
        <v>0.1024403</v>
      </c>
      <c r="J61" s="74">
        <v>42.5</v>
      </c>
      <c r="K61" s="74" t="s">
        <v>24</v>
      </c>
      <c r="L61" s="74">
        <v>100</v>
      </c>
      <c r="M61" s="74">
        <v>8.7361000000000001E-3</v>
      </c>
      <c r="N61" s="73">
        <v>142.5</v>
      </c>
      <c r="O61" s="213">
        <v>3.20282E-2</v>
      </c>
      <c r="P61" s="213">
        <v>1.9384499999999999E-2</v>
      </c>
      <c r="R61" s="86">
        <v>1954</v>
      </c>
      <c r="S61" s="73">
        <v>3</v>
      </c>
      <c r="T61" s="74">
        <v>6.7561499999999997E-2</v>
      </c>
      <c r="U61" s="74">
        <v>9.3786300000000003E-2</v>
      </c>
      <c r="V61" s="74" t="s">
        <v>24</v>
      </c>
      <c r="W61" s="74">
        <v>0.10168870000000001</v>
      </c>
      <c r="X61" s="74">
        <v>5.9238399999999997E-2</v>
      </c>
      <c r="Y61" s="74">
        <v>4.8485800000000003E-2</v>
      </c>
      <c r="Z61" s="74">
        <v>74.166667000000004</v>
      </c>
      <c r="AA61" s="74" t="s">
        <v>24</v>
      </c>
      <c r="AB61" s="74">
        <v>100</v>
      </c>
      <c r="AC61" s="74">
        <v>8.3292000000000001E-3</v>
      </c>
      <c r="AD61" s="73">
        <v>5</v>
      </c>
      <c r="AE61" s="213">
        <v>1.1615E-3</v>
      </c>
      <c r="AF61" s="213">
        <v>1.0583000000000001E-3</v>
      </c>
      <c r="AH61" s="86">
        <v>1954</v>
      </c>
      <c r="AI61" s="73">
        <v>7</v>
      </c>
      <c r="AJ61" s="74">
        <v>7.7894599999999994E-2</v>
      </c>
      <c r="AK61" s="74">
        <v>0.1198612</v>
      </c>
      <c r="AL61" s="74" t="s">
        <v>24</v>
      </c>
      <c r="AM61" s="74">
        <v>0.13682449999999999</v>
      </c>
      <c r="AN61" s="74">
        <v>7.9446799999999998E-2</v>
      </c>
      <c r="AO61" s="74">
        <v>7.3486899999999994E-2</v>
      </c>
      <c r="AP61" s="74">
        <v>56.071429000000002</v>
      </c>
      <c r="AQ61" s="74" t="s">
        <v>24</v>
      </c>
      <c r="AR61" s="74">
        <v>100</v>
      </c>
      <c r="AS61" s="74">
        <v>8.5568999999999992E-3</v>
      </c>
      <c r="AT61" s="73">
        <v>147.5</v>
      </c>
      <c r="AU61" s="213">
        <v>1.6849599999999999E-2</v>
      </c>
      <c r="AV61" s="213">
        <v>1.2214300000000001E-2</v>
      </c>
      <c r="AW61" s="74">
        <v>1.7101363999999999</v>
      </c>
      <c r="AY61" s="86">
        <v>1954</v>
      </c>
    </row>
    <row r="62" spans="2:51">
      <c r="B62" s="86">
        <v>1955</v>
      </c>
      <c r="C62" s="73">
        <v>5</v>
      </c>
      <c r="D62" s="74">
        <v>0.1073814</v>
      </c>
      <c r="E62" s="74">
        <v>0.15114159999999999</v>
      </c>
      <c r="F62" s="74" t="s">
        <v>24</v>
      </c>
      <c r="G62" s="74">
        <v>0.1667418</v>
      </c>
      <c r="H62" s="74">
        <v>0.11031440000000001</v>
      </c>
      <c r="I62" s="74">
        <v>0.1046282</v>
      </c>
      <c r="J62" s="74">
        <v>57.5</v>
      </c>
      <c r="K62" s="74" t="s">
        <v>24</v>
      </c>
      <c r="L62" s="74">
        <v>100</v>
      </c>
      <c r="M62" s="74">
        <v>1.08253E-2</v>
      </c>
      <c r="N62" s="73">
        <v>90</v>
      </c>
      <c r="O62" s="213">
        <v>1.9750299999999998E-2</v>
      </c>
      <c r="P62" s="213">
        <v>1.22182E-2</v>
      </c>
      <c r="R62" s="86">
        <v>1955</v>
      </c>
      <c r="S62" s="73">
        <v>6</v>
      </c>
      <c r="T62" s="74">
        <v>0.1320597</v>
      </c>
      <c r="U62" s="74">
        <v>0.14972170000000001</v>
      </c>
      <c r="V62" s="74" t="s">
        <v>24</v>
      </c>
      <c r="W62" s="74">
        <v>0.1627653</v>
      </c>
      <c r="X62" s="74">
        <v>0.11676449999999999</v>
      </c>
      <c r="Y62" s="74">
        <v>0.10775079999999999</v>
      </c>
      <c r="Z62" s="74">
        <v>54.166666999999997</v>
      </c>
      <c r="AA62" s="74" t="s">
        <v>24</v>
      </c>
      <c r="AB62" s="74">
        <v>100</v>
      </c>
      <c r="AC62" s="74">
        <v>1.67373E-2</v>
      </c>
      <c r="AD62" s="73">
        <v>130</v>
      </c>
      <c r="AE62" s="213">
        <v>2.9531399999999999E-2</v>
      </c>
      <c r="AF62" s="213">
        <v>2.8164399999999999E-2</v>
      </c>
      <c r="AH62" s="86">
        <v>1955</v>
      </c>
      <c r="AI62" s="73">
        <v>11</v>
      </c>
      <c r="AJ62" s="74">
        <v>0.1195691</v>
      </c>
      <c r="AK62" s="74">
        <v>0.14926890000000001</v>
      </c>
      <c r="AL62" s="74" t="s">
        <v>24</v>
      </c>
      <c r="AM62" s="74">
        <v>0.16354299999999999</v>
      </c>
      <c r="AN62" s="74">
        <v>0.1126225</v>
      </c>
      <c r="AO62" s="74">
        <v>0.10517509999999999</v>
      </c>
      <c r="AP62" s="74">
        <v>55.681818</v>
      </c>
      <c r="AQ62" s="74" t="s">
        <v>24</v>
      </c>
      <c r="AR62" s="74">
        <v>100</v>
      </c>
      <c r="AS62" s="74">
        <v>1.3408700000000001E-2</v>
      </c>
      <c r="AT62" s="73">
        <v>220</v>
      </c>
      <c r="AU62" s="213">
        <v>2.45563E-2</v>
      </c>
      <c r="AV62" s="213">
        <v>1.8361100000000002E-2</v>
      </c>
      <c r="AW62" s="74">
        <v>1.0094837999999999</v>
      </c>
      <c r="AY62" s="86">
        <v>1955</v>
      </c>
    </row>
    <row r="63" spans="2:51">
      <c r="B63" s="86">
        <v>1956</v>
      </c>
      <c r="C63" s="73">
        <v>6</v>
      </c>
      <c r="D63" s="74">
        <v>0.12562809999999999</v>
      </c>
      <c r="E63" s="74">
        <v>0.1088717</v>
      </c>
      <c r="F63" s="74" t="s">
        <v>24</v>
      </c>
      <c r="G63" s="74">
        <v>0.1137934</v>
      </c>
      <c r="H63" s="74">
        <v>0.1105951</v>
      </c>
      <c r="I63" s="74">
        <v>0.12414119999999999</v>
      </c>
      <c r="J63" s="74">
        <v>31.666667</v>
      </c>
      <c r="K63" s="74" t="s">
        <v>24</v>
      </c>
      <c r="L63" s="74">
        <v>100</v>
      </c>
      <c r="M63" s="74">
        <v>1.24502E-2</v>
      </c>
      <c r="N63" s="73">
        <v>260</v>
      </c>
      <c r="O63" s="213">
        <v>5.5630400000000003E-2</v>
      </c>
      <c r="P63" s="213">
        <v>3.5235799999999998E-2</v>
      </c>
      <c r="R63" s="86">
        <v>1956</v>
      </c>
      <c r="S63" s="73">
        <v>8</v>
      </c>
      <c r="T63" s="74">
        <v>0.17206150000000001</v>
      </c>
      <c r="U63" s="74">
        <v>0.25021979999999999</v>
      </c>
      <c r="V63" s="74" t="s">
        <v>24</v>
      </c>
      <c r="W63" s="74">
        <v>0.30309910000000001</v>
      </c>
      <c r="X63" s="74">
        <v>0.15961719999999999</v>
      </c>
      <c r="Y63" s="74">
        <v>0.14408470000000001</v>
      </c>
      <c r="Z63" s="74">
        <v>66.875</v>
      </c>
      <c r="AA63" s="74" t="s">
        <v>24</v>
      </c>
      <c r="AB63" s="74">
        <v>100</v>
      </c>
      <c r="AC63" s="74">
        <v>2.1110400000000001E-2</v>
      </c>
      <c r="AD63" s="73">
        <v>92.5</v>
      </c>
      <c r="AE63" s="213">
        <v>2.0544099999999999E-2</v>
      </c>
      <c r="AF63" s="213">
        <v>1.97366E-2</v>
      </c>
      <c r="AH63" s="86">
        <v>1956</v>
      </c>
      <c r="AI63" s="73">
        <v>14</v>
      </c>
      <c r="AJ63" s="74">
        <v>0.1485332</v>
      </c>
      <c r="AK63" s="74">
        <v>0.19810710000000001</v>
      </c>
      <c r="AL63" s="74" t="s">
        <v>24</v>
      </c>
      <c r="AM63" s="74">
        <v>0.2318876</v>
      </c>
      <c r="AN63" s="74">
        <v>0.1447406</v>
      </c>
      <c r="AO63" s="74">
        <v>0.1419821</v>
      </c>
      <c r="AP63" s="74">
        <v>51.785713999999999</v>
      </c>
      <c r="AQ63" s="74" t="s">
        <v>24</v>
      </c>
      <c r="AR63" s="74">
        <v>100</v>
      </c>
      <c r="AS63" s="74">
        <v>1.62624E-2</v>
      </c>
      <c r="AT63" s="73">
        <v>352.5</v>
      </c>
      <c r="AU63" s="213">
        <v>3.84146E-2</v>
      </c>
      <c r="AV63" s="213">
        <v>2.9215399999999999E-2</v>
      </c>
      <c r="AW63" s="74">
        <v>0.43510409999999999</v>
      </c>
      <c r="AY63" s="86">
        <v>1956</v>
      </c>
    </row>
    <row r="64" spans="2:51">
      <c r="B64" s="86">
        <v>1957</v>
      </c>
      <c r="C64" s="73">
        <v>6</v>
      </c>
      <c r="D64" s="74">
        <v>0.1228929</v>
      </c>
      <c r="E64" s="74">
        <v>0.3008169</v>
      </c>
      <c r="F64" s="74" t="s">
        <v>24</v>
      </c>
      <c r="G64" s="74">
        <v>0.37191089999999999</v>
      </c>
      <c r="H64" s="74">
        <v>0.16976810000000001</v>
      </c>
      <c r="I64" s="74">
        <v>0.14416280000000001</v>
      </c>
      <c r="J64" s="74">
        <v>66.666667000000004</v>
      </c>
      <c r="K64" s="74" t="s">
        <v>24</v>
      </c>
      <c r="L64" s="74">
        <v>100</v>
      </c>
      <c r="M64" s="74">
        <v>1.2589400000000001E-2</v>
      </c>
      <c r="N64" s="73">
        <v>77.5</v>
      </c>
      <c r="O64" s="213">
        <v>1.62209E-2</v>
      </c>
      <c r="P64" s="213">
        <v>1.01972E-2</v>
      </c>
      <c r="R64" s="86">
        <v>1957</v>
      </c>
      <c r="S64" s="73">
        <v>5</v>
      </c>
      <c r="T64" s="74">
        <v>0.1050884</v>
      </c>
      <c r="U64" s="74">
        <v>0.13532939999999999</v>
      </c>
      <c r="V64" s="74" t="s">
        <v>24</v>
      </c>
      <c r="W64" s="74">
        <v>0.16232640000000001</v>
      </c>
      <c r="X64" s="74">
        <v>9.7218600000000002E-2</v>
      </c>
      <c r="Y64" s="74">
        <v>8.2256300000000004E-2</v>
      </c>
      <c r="Z64" s="74">
        <v>58.5</v>
      </c>
      <c r="AA64" s="74" t="s">
        <v>24</v>
      </c>
      <c r="AB64" s="74">
        <v>100</v>
      </c>
      <c r="AC64" s="74">
        <v>1.3407000000000001E-2</v>
      </c>
      <c r="AD64" s="73">
        <v>97.5</v>
      </c>
      <c r="AE64" s="213">
        <v>2.1165699999999999E-2</v>
      </c>
      <c r="AF64" s="213">
        <v>2.07146E-2</v>
      </c>
      <c r="AH64" s="86">
        <v>1957</v>
      </c>
      <c r="AI64" s="73">
        <v>11</v>
      </c>
      <c r="AJ64" s="74">
        <v>0.1141055</v>
      </c>
      <c r="AK64" s="74">
        <v>0.19671920000000001</v>
      </c>
      <c r="AL64" s="74" t="s">
        <v>24</v>
      </c>
      <c r="AM64" s="74">
        <v>0.23941709999999999</v>
      </c>
      <c r="AN64" s="74">
        <v>0.1234973</v>
      </c>
      <c r="AO64" s="74">
        <v>0.1043607</v>
      </c>
      <c r="AP64" s="74">
        <v>62.954545000000003</v>
      </c>
      <c r="AQ64" s="74" t="s">
        <v>24</v>
      </c>
      <c r="AR64" s="74">
        <v>100</v>
      </c>
      <c r="AS64" s="74">
        <v>1.2948299999999999E-2</v>
      </c>
      <c r="AT64" s="73">
        <v>175</v>
      </c>
      <c r="AU64" s="213">
        <v>1.86482E-2</v>
      </c>
      <c r="AV64" s="213">
        <v>1.4219600000000001E-2</v>
      </c>
      <c r="AW64" s="74">
        <v>2.2228501000000001</v>
      </c>
      <c r="AY64" s="86">
        <v>1957</v>
      </c>
    </row>
    <row r="65" spans="2:51">
      <c r="B65" s="87">
        <v>1958</v>
      </c>
      <c r="C65" s="73">
        <v>8</v>
      </c>
      <c r="D65" s="74">
        <v>0.16075229999999999</v>
      </c>
      <c r="E65" s="74">
        <v>0.38598189999999999</v>
      </c>
      <c r="F65" s="74" t="s">
        <v>24</v>
      </c>
      <c r="G65" s="74">
        <v>0.47299649999999999</v>
      </c>
      <c r="H65" s="74">
        <v>0.22044469999999999</v>
      </c>
      <c r="I65" s="74">
        <v>0.1614758</v>
      </c>
      <c r="J65" s="74">
        <v>69.375</v>
      </c>
      <c r="K65" s="74" t="s">
        <v>24</v>
      </c>
      <c r="L65" s="74">
        <v>100</v>
      </c>
      <c r="M65" s="74">
        <v>1.70032E-2</v>
      </c>
      <c r="N65" s="73">
        <v>85</v>
      </c>
      <c r="O65" s="213">
        <v>1.7454500000000001E-2</v>
      </c>
      <c r="P65" s="213">
        <v>1.14906E-2</v>
      </c>
      <c r="R65" s="87">
        <v>1958</v>
      </c>
      <c r="S65" s="73">
        <v>7</v>
      </c>
      <c r="T65" s="74">
        <v>0.14386119999999999</v>
      </c>
      <c r="U65" s="74">
        <v>0.15835250000000001</v>
      </c>
      <c r="V65" s="74" t="s">
        <v>24</v>
      </c>
      <c r="W65" s="74">
        <v>0.18227640000000001</v>
      </c>
      <c r="X65" s="74">
        <v>0.12787119999999999</v>
      </c>
      <c r="Y65" s="74">
        <v>0.12426909999999999</v>
      </c>
      <c r="Z65" s="74">
        <v>50.357143000000001</v>
      </c>
      <c r="AA65" s="74" t="s">
        <v>24</v>
      </c>
      <c r="AB65" s="74">
        <v>100</v>
      </c>
      <c r="AC65" s="74">
        <v>1.90876E-2</v>
      </c>
      <c r="AD65" s="73">
        <v>182.5</v>
      </c>
      <c r="AE65" s="213">
        <v>3.8755600000000001E-2</v>
      </c>
      <c r="AF65" s="213">
        <v>3.99575E-2</v>
      </c>
      <c r="AH65" s="87">
        <v>1958</v>
      </c>
      <c r="AI65" s="73">
        <v>15</v>
      </c>
      <c r="AJ65" s="74">
        <v>0.15240190000000001</v>
      </c>
      <c r="AK65" s="74">
        <v>0.24194260000000001</v>
      </c>
      <c r="AL65" s="74" t="s">
        <v>24</v>
      </c>
      <c r="AM65" s="74">
        <v>0.28952</v>
      </c>
      <c r="AN65" s="74">
        <v>0.15887599999999999</v>
      </c>
      <c r="AO65" s="74">
        <v>0.1328057</v>
      </c>
      <c r="AP65" s="74">
        <v>60.5</v>
      </c>
      <c r="AQ65" s="74" t="s">
        <v>24</v>
      </c>
      <c r="AR65" s="74">
        <v>100</v>
      </c>
      <c r="AS65" s="74">
        <v>1.79162E-2</v>
      </c>
      <c r="AT65" s="73">
        <v>267.5</v>
      </c>
      <c r="AU65" s="213">
        <v>2.7926300000000001E-2</v>
      </c>
      <c r="AV65" s="213">
        <v>2.2357399999999999E-2</v>
      </c>
      <c r="AW65" s="74">
        <v>2.4374856</v>
      </c>
      <c r="AY65" s="87">
        <v>1958</v>
      </c>
    </row>
    <row r="66" spans="2:51">
      <c r="B66" s="87">
        <v>1959</v>
      </c>
      <c r="C66" s="73">
        <v>5</v>
      </c>
      <c r="D66" s="74">
        <v>9.8421300000000003E-2</v>
      </c>
      <c r="E66" s="74">
        <v>0.15687709999999999</v>
      </c>
      <c r="F66" s="74" t="s">
        <v>24</v>
      </c>
      <c r="G66" s="74">
        <v>0.17981610000000001</v>
      </c>
      <c r="H66" s="74">
        <v>0.1095546</v>
      </c>
      <c r="I66" s="74">
        <v>9.4019199999999997E-2</v>
      </c>
      <c r="J66" s="74">
        <v>55.5</v>
      </c>
      <c r="K66" s="74" t="s">
        <v>24</v>
      </c>
      <c r="L66" s="74">
        <v>100</v>
      </c>
      <c r="M66" s="74">
        <v>9.9416999999999995E-3</v>
      </c>
      <c r="N66" s="73">
        <v>107.5</v>
      </c>
      <c r="O66" s="213">
        <v>2.1627199999999999E-2</v>
      </c>
      <c r="P66" s="213">
        <v>1.38006E-2</v>
      </c>
      <c r="R66" s="87">
        <v>1959</v>
      </c>
      <c r="S66" s="73">
        <v>8</v>
      </c>
      <c r="T66" s="74">
        <v>0.1607652</v>
      </c>
      <c r="U66" s="74">
        <v>0.18919040000000001</v>
      </c>
      <c r="V66" s="74" t="s">
        <v>24</v>
      </c>
      <c r="W66" s="74">
        <v>0.2097358</v>
      </c>
      <c r="X66" s="74">
        <v>0.143094</v>
      </c>
      <c r="Y66" s="74">
        <v>0.13516449999999999</v>
      </c>
      <c r="Z66" s="74">
        <v>46.875</v>
      </c>
      <c r="AA66" s="74" t="s">
        <v>24</v>
      </c>
      <c r="AB66" s="74">
        <v>100</v>
      </c>
      <c r="AC66" s="74">
        <v>2.0555500000000001E-2</v>
      </c>
      <c r="AD66" s="73">
        <v>242.5</v>
      </c>
      <c r="AE66" s="213">
        <v>5.0372899999999998E-2</v>
      </c>
      <c r="AF66" s="213">
        <v>5.0972999999999997E-2</v>
      </c>
      <c r="AH66" s="87">
        <v>1959</v>
      </c>
      <c r="AI66" s="73">
        <v>13</v>
      </c>
      <c r="AJ66" s="74">
        <v>0.12927089999999999</v>
      </c>
      <c r="AK66" s="74">
        <v>0.17405599999999999</v>
      </c>
      <c r="AL66" s="74" t="s">
        <v>24</v>
      </c>
      <c r="AM66" s="74">
        <v>0.19610340000000001</v>
      </c>
      <c r="AN66" s="74">
        <v>0.12651560000000001</v>
      </c>
      <c r="AO66" s="74">
        <v>0.1142755</v>
      </c>
      <c r="AP66" s="74">
        <v>50.192307999999997</v>
      </c>
      <c r="AQ66" s="74" t="s">
        <v>24</v>
      </c>
      <c r="AR66" s="74">
        <v>100</v>
      </c>
      <c r="AS66" s="74">
        <v>1.4572E-2</v>
      </c>
      <c r="AT66" s="73">
        <v>350</v>
      </c>
      <c r="AU66" s="213">
        <v>3.5770099999999999E-2</v>
      </c>
      <c r="AV66" s="213">
        <v>2.7895300000000001E-2</v>
      </c>
      <c r="AW66" s="74">
        <v>0.82920229999999995</v>
      </c>
      <c r="AY66" s="87">
        <v>1959</v>
      </c>
    </row>
    <row r="67" spans="2:51">
      <c r="B67" s="87">
        <v>1960</v>
      </c>
      <c r="C67" s="73">
        <v>4</v>
      </c>
      <c r="D67" s="74">
        <v>7.70372E-2</v>
      </c>
      <c r="E67" s="74">
        <v>0.21534159999999999</v>
      </c>
      <c r="F67" s="74" t="s">
        <v>24</v>
      </c>
      <c r="G67" s="74">
        <v>0.27723039999999999</v>
      </c>
      <c r="H67" s="74">
        <v>0.1186638</v>
      </c>
      <c r="I67" s="74">
        <v>0.1044269</v>
      </c>
      <c r="J67" s="74">
        <v>62.5</v>
      </c>
      <c r="K67" s="74" t="s">
        <v>24</v>
      </c>
      <c r="L67" s="74">
        <v>100</v>
      </c>
      <c r="M67" s="74">
        <v>8.0598000000000006E-3</v>
      </c>
      <c r="N67" s="73">
        <v>75</v>
      </c>
      <c r="O67" s="213">
        <v>1.4767600000000001E-2</v>
      </c>
      <c r="P67" s="213">
        <v>9.8931000000000002E-3</v>
      </c>
      <c r="R67" s="87">
        <v>1960</v>
      </c>
      <c r="S67" s="73">
        <v>3</v>
      </c>
      <c r="T67" s="74">
        <v>5.9023699999999998E-2</v>
      </c>
      <c r="U67" s="74">
        <v>7.4880500000000003E-2</v>
      </c>
      <c r="V67" s="74" t="s">
        <v>24</v>
      </c>
      <c r="W67" s="74">
        <v>8.5075200000000004E-2</v>
      </c>
      <c r="X67" s="74">
        <v>5.10322E-2</v>
      </c>
      <c r="Y67" s="74">
        <v>4.3219500000000001E-2</v>
      </c>
      <c r="Z67" s="74">
        <v>54.166666999999997</v>
      </c>
      <c r="AA67" s="74" t="s">
        <v>24</v>
      </c>
      <c r="AB67" s="74">
        <v>100</v>
      </c>
      <c r="AC67" s="74">
        <v>7.7250000000000001E-3</v>
      </c>
      <c r="AD67" s="73">
        <v>72.5</v>
      </c>
      <c r="AE67" s="213">
        <v>1.4756500000000001E-2</v>
      </c>
      <c r="AF67" s="213">
        <v>1.5289199999999999E-2</v>
      </c>
      <c r="AH67" s="87">
        <v>1960</v>
      </c>
      <c r="AI67" s="73">
        <v>7</v>
      </c>
      <c r="AJ67" s="74">
        <v>6.8126500000000006E-2</v>
      </c>
      <c r="AK67" s="74">
        <v>0.1258416</v>
      </c>
      <c r="AL67" s="74" t="s">
        <v>24</v>
      </c>
      <c r="AM67" s="74">
        <v>0.1548165</v>
      </c>
      <c r="AN67" s="74">
        <v>7.6016299999999995E-2</v>
      </c>
      <c r="AO67" s="74">
        <v>6.5856300000000007E-2</v>
      </c>
      <c r="AP67" s="74">
        <v>58.928570999999998</v>
      </c>
      <c r="AQ67" s="74" t="s">
        <v>24</v>
      </c>
      <c r="AR67" s="74">
        <v>100</v>
      </c>
      <c r="AS67" s="74">
        <v>7.9127999999999993E-3</v>
      </c>
      <c r="AT67" s="73">
        <v>147.5</v>
      </c>
      <c r="AU67" s="213">
        <v>1.47621E-2</v>
      </c>
      <c r="AV67" s="213">
        <v>1.19696E-2</v>
      </c>
      <c r="AW67" s="74">
        <v>2.8758029000000001</v>
      </c>
      <c r="AY67" s="87">
        <v>1960</v>
      </c>
    </row>
    <row r="68" spans="2:51">
      <c r="B68" s="87">
        <v>1961</v>
      </c>
      <c r="C68" s="73">
        <v>6</v>
      </c>
      <c r="D68" s="74">
        <v>0.1129454</v>
      </c>
      <c r="E68" s="74">
        <v>0.22710469999999999</v>
      </c>
      <c r="F68" s="74" t="s">
        <v>24</v>
      </c>
      <c r="G68" s="74">
        <v>0.27646130000000002</v>
      </c>
      <c r="H68" s="74">
        <v>0.13955590000000001</v>
      </c>
      <c r="I68" s="74">
        <v>0.11858630000000001</v>
      </c>
      <c r="J68" s="74">
        <v>62.5</v>
      </c>
      <c r="K68" s="74" t="s">
        <v>24</v>
      </c>
      <c r="L68" s="74">
        <v>100</v>
      </c>
      <c r="M68" s="74">
        <v>1.19408E-2</v>
      </c>
      <c r="N68" s="73">
        <v>95</v>
      </c>
      <c r="O68" s="213">
        <v>1.82896E-2</v>
      </c>
      <c r="P68" s="213">
        <v>1.2344000000000001E-2</v>
      </c>
      <c r="R68" s="87">
        <v>1961</v>
      </c>
      <c r="S68" s="73">
        <v>4</v>
      </c>
      <c r="T68" s="74">
        <v>7.6983800000000005E-2</v>
      </c>
      <c r="U68" s="74">
        <v>0.105797</v>
      </c>
      <c r="V68" s="74" t="s">
        <v>24</v>
      </c>
      <c r="W68" s="74">
        <v>0.13309070000000001</v>
      </c>
      <c r="X68" s="74">
        <v>7.0425500000000002E-2</v>
      </c>
      <c r="Y68" s="74">
        <v>6.6412499999999999E-2</v>
      </c>
      <c r="Z68" s="74">
        <v>72.5</v>
      </c>
      <c r="AA68" s="74" t="s">
        <v>24</v>
      </c>
      <c r="AB68" s="74">
        <v>100</v>
      </c>
      <c r="AC68" s="74">
        <v>1.03324E-2</v>
      </c>
      <c r="AD68" s="73">
        <v>22.5</v>
      </c>
      <c r="AE68" s="213">
        <v>4.4831000000000003E-3</v>
      </c>
      <c r="AF68" s="213">
        <v>4.8944000000000001E-3</v>
      </c>
      <c r="AH68" s="87">
        <v>1961</v>
      </c>
      <c r="AI68" s="73">
        <v>10</v>
      </c>
      <c r="AJ68" s="74">
        <v>9.5163800000000007E-2</v>
      </c>
      <c r="AK68" s="74">
        <v>0.1555512</v>
      </c>
      <c r="AL68" s="74" t="s">
        <v>24</v>
      </c>
      <c r="AM68" s="74">
        <v>0.19099389999999999</v>
      </c>
      <c r="AN68" s="74">
        <v>0.1002421</v>
      </c>
      <c r="AO68" s="74">
        <v>8.9959399999999995E-2</v>
      </c>
      <c r="AP68" s="74">
        <v>66.5</v>
      </c>
      <c r="AQ68" s="74" t="s">
        <v>24</v>
      </c>
      <c r="AR68" s="74">
        <v>100</v>
      </c>
      <c r="AS68" s="74">
        <v>1.12409E-2</v>
      </c>
      <c r="AT68" s="73">
        <v>117.5</v>
      </c>
      <c r="AU68" s="213">
        <v>1.15049E-2</v>
      </c>
      <c r="AV68" s="213">
        <v>9.5581999999999993E-3</v>
      </c>
      <c r="AW68" s="74">
        <v>2.1466072</v>
      </c>
      <c r="AY68" s="87">
        <v>1961</v>
      </c>
    </row>
    <row r="69" spans="2:51">
      <c r="B69" s="87">
        <v>1962</v>
      </c>
      <c r="C69" s="73">
        <v>8</v>
      </c>
      <c r="D69" s="74">
        <v>0.1481701</v>
      </c>
      <c r="E69" s="74">
        <v>0.2834412</v>
      </c>
      <c r="F69" s="74" t="s">
        <v>24</v>
      </c>
      <c r="G69" s="74">
        <v>0.3353256</v>
      </c>
      <c r="H69" s="74">
        <v>0.17659639999999999</v>
      </c>
      <c r="I69" s="74">
        <v>0.15025169999999999</v>
      </c>
      <c r="J69" s="74">
        <v>64.375</v>
      </c>
      <c r="K69" s="74" t="s">
        <v>24</v>
      </c>
      <c r="L69" s="74">
        <v>100</v>
      </c>
      <c r="M69" s="74">
        <v>1.52736E-2</v>
      </c>
      <c r="N69" s="73">
        <v>107.5</v>
      </c>
      <c r="O69" s="213">
        <v>2.03699E-2</v>
      </c>
      <c r="P69" s="213">
        <v>1.3580500000000001E-2</v>
      </c>
      <c r="R69" s="87">
        <v>1962</v>
      </c>
      <c r="S69" s="73">
        <v>9</v>
      </c>
      <c r="T69" s="74">
        <v>0.1697697</v>
      </c>
      <c r="U69" s="74">
        <v>0.2053825</v>
      </c>
      <c r="V69" s="74" t="s">
        <v>24</v>
      </c>
      <c r="W69" s="74">
        <v>0.23261219999999999</v>
      </c>
      <c r="X69" s="74">
        <v>0.1420149</v>
      </c>
      <c r="Y69" s="74">
        <v>0.1219982</v>
      </c>
      <c r="Z69" s="74">
        <v>70.277777999999998</v>
      </c>
      <c r="AA69" s="74" t="s">
        <v>24</v>
      </c>
      <c r="AB69" s="74">
        <v>100</v>
      </c>
      <c r="AC69" s="74">
        <v>2.20669E-2</v>
      </c>
      <c r="AD69" s="73">
        <v>55</v>
      </c>
      <c r="AE69" s="213">
        <v>1.0749999999999999E-2</v>
      </c>
      <c r="AF69" s="213">
        <v>1.16326E-2</v>
      </c>
      <c r="AH69" s="87">
        <v>1962</v>
      </c>
      <c r="AI69" s="73">
        <v>17</v>
      </c>
      <c r="AJ69" s="74">
        <v>0.15887109999999999</v>
      </c>
      <c r="AK69" s="74">
        <v>0.232769</v>
      </c>
      <c r="AL69" s="74" t="s">
        <v>24</v>
      </c>
      <c r="AM69" s="74">
        <v>0.26813209999999998</v>
      </c>
      <c r="AN69" s="74">
        <v>0.1546295</v>
      </c>
      <c r="AO69" s="74">
        <v>0.13300029999999999</v>
      </c>
      <c r="AP69" s="74">
        <v>67.5</v>
      </c>
      <c r="AQ69" s="74" t="s">
        <v>24</v>
      </c>
      <c r="AR69" s="74">
        <v>100</v>
      </c>
      <c r="AS69" s="74">
        <v>1.8247599999999999E-2</v>
      </c>
      <c r="AT69" s="73">
        <v>162.5</v>
      </c>
      <c r="AU69" s="213">
        <v>1.5634499999999999E-2</v>
      </c>
      <c r="AV69" s="213">
        <v>1.28521E-2</v>
      </c>
      <c r="AW69" s="74">
        <v>1.3800646999999999</v>
      </c>
      <c r="AY69" s="87">
        <v>1962</v>
      </c>
    </row>
    <row r="70" spans="2:51">
      <c r="B70" s="87">
        <v>1963</v>
      </c>
      <c r="C70" s="73">
        <v>2</v>
      </c>
      <c r="D70" s="74">
        <v>3.6364300000000002E-2</v>
      </c>
      <c r="E70" s="74">
        <v>3.3113400000000001E-2</v>
      </c>
      <c r="F70" s="74" t="s">
        <v>24</v>
      </c>
      <c r="G70" s="74">
        <v>3.4740600000000003E-2</v>
      </c>
      <c r="H70" s="74">
        <v>3.3689999999999998E-2</v>
      </c>
      <c r="I70" s="74">
        <v>3.3891400000000002E-2</v>
      </c>
      <c r="J70" s="74">
        <v>32.5</v>
      </c>
      <c r="K70" s="74" t="s">
        <v>24</v>
      </c>
      <c r="L70" s="74">
        <v>100</v>
      </c>
      <c r="M70" s="74">
        <v>3.7586E-3</v>
      </c>
      <c r="N70" s="73">
        <v>85</v>
      </c>
      <c r="O70" s="213">
        <v>1.5815099999999999E-2</v>
      </c>
      <c r="P70" s="213">
        <v>1.07645E-2</v>
      </c>
      <c r="R70" s="87">
        <v>1963</v>
      </c>
      <c r="S70" s="73">
        <v>5</v>
      </c>
      <c r="T70" s="74">
        <v>9.2472700000000005E-2</v>
      </c>
      <c r="U70" s="74">
        <v>0.1250376</v>
      </c>
      <c r="V70" s="74" t="s">
        <v>24</v>
      </c>
      <c r="W70" s="74">
        <v>0.14645089999999999</v>
      </c>
      <c r="X70" s="74">
        <v>8.0541199999999993E-2</v>
      </c>
      <c r="Y70" s="74">
        <v>7.2284200000000007E-2</v>
      </c>
      <c r="Z70" s="74">
        <v>62.5</v>
      </c>
      <c r="AA70" s="74" t="s">
        <v>24</v>
      </c>
      <c r="AB70" s="74">
        <v>100</v>
      </c>
      <c r="AC70" s="74">
        <v>1.19956E-2</v>
      </c>
      <c r="AD70" s="73">
        <v>80</v>
      </c>
      <c r="AE70" s="213">
        <v>1.53454E-2</v>
      </c>
      <c r="AF70" s="213">
        <v>1.67028E-2</v>
      </c>
      <c r="AH70" s="87">
        <v>1963</v>
      </c>
      <c r="AI70" s="73">
        <v>7</v>
      </c>
      <c r="AJ70" s="74">
        <v>6.4179600000000003E-2</v>
      </c>
      <c r="AK70" s="74">
        <v>9.1395900000000002E-2</v>
      </c>
      <c r="AL70" s="74" t="s">
        <v>24</v>
      </c>
      <c r="AM70" s="74">
        <v>0.1056419</v>
      </c>
      <c r="AN70" s="74">
        <v>6.3763600000000004E-2</v>
      </c>
      <c r="AO70" s="74">
        <v>5.8187000000000003E-2</v>
      </c>
      <c r="AP70" s="74">
        <v>53.928570999999998</v>
      </c>
      <c r="AQ70" s="74" t="s">
        <v>24</v>
      </c>
      <c r="AR70" s="74">
        <v>100</v>
      </c>
      <c r="AS70" s="74">
        <v>7.3766999999999999E-3</v>
      </c>
      <c r="AT70" s="73">
        <v>165</v>
      </c>
      <c r="AU70" s="213">
        <v>1.55838E-2</v>
      </c>
      <c r="AV70" s="213">
        <v>1.3006500000000001E-2</v>
      </c>
      <c r="AW70" s="74">
        <v>0.2648277</v>
      </c>
      <c r="AY70" s="87">
        <v>1963</v>
      </c>
    </row>
    <row r="71" spans="2:51">
      <c r="B71" s="87">
        <v>1964</v>
      </c>
      <c r="C71" s="73">
        <v>3</v>
      </c>
      <c r="D71" s="74">
        <v>5.3521699999999998E-2</v>
      </c>
      <c r="E71" s="74">
        <v>9.3360299999999993E-2</v>
      </c>
      <c r="F71" s="74" t="s">
        <v>24</v>
      </c>
      <c r="G71" s="74">
        <v>0.1076003</v>
      </c>
      <c r="H71" s="74">
        <v>6.0049999999999999E-2</v>
      </c>
      <c r="I71" s="74">
        <v>4.7108999999999998E-2</v>
      </c>
      <c r="J71" s="74">
        <v>52.666666999999997</v>
      </c>
      <c r="K71" s="74">
        <v>76</v>
      </c>
      <c r="L71" s="74">
        <v>100</v>
      </c>
      <c r="M71" s="74">
        <v>5.3337000000000002E-3</v>
      </c>
      <c r="N71" s="73">
        <v>73</v>
      </c>
      <c r="O71" s="213">
        <v>1.33311E-2</v>
      </c>
      <c r="P71" s="213">
        <v>8.7527000000000004E-3</v>
      </c>
      <c r="R71" s="87">
        <v>1964</v>
      </c>
      <c r="S71" s="73">
        <v>6</v>
      </c>
      <c r="T71" s="74">
        <v>0.1087666</v>
      </c>
      <c r="U71" s="74">
        <v>0.1488669</v>
      </c>
      <c r="V71" s="74" t="s">
        <v>24</v>
      </c>
      <c r="W71" s="74">
        <v>0.17756069999999999</v>
      </c>
      <c r="X71" s="74">
        <v>9.6581500000000001E-2</v>
      </c>
      <c r="Y71" s="74">
        <v>8.16968E-2</v>
      </c>
      <c r="Z71" s="74">
        <v>66.5</v>
      </c>
      <c r="AA71" s="74">
        <v>76</v>
      </c>
      <c r="AB71" s="74">
        <v>100</v>
      </c>
      <c r="AC71" s="74">
        <v>1.35294E-2</v>
      </c>
      <c r="AD71" s="73">
        <v>79</v>
      </c>
      <c r="AE71" s="213">
        <v>1.4863899999999999E-2</v>
      </c>
      <c r="AF71" s="213">
        <v>1.58154E-2</v>
      </c>
      <c r="AH71" s="87">
        <v>1964</v>
      </c>
      <c r="AI71" s="73">
        <v>9</v>
      </c>
      <c r="AJ71" s="74">
        <v>8.0923599999999998E-2</v>
      </c>
      <c r="AK71" s="74">
        <v>0.12636249999999999</v>
      </c>
      <c r="AL71" s="74" t="s">
        <v>24</v>
      </c>
      <c r="AM71" s="74">
        <v>0.14959220000000001</v>
      </c>
      <c r="AN71" s="74">
        <v>8.0900700000000006E-2</v>
      </c>
      <c r="AO71" s="74">
        <v>6.7045499999999994E-2</v>
      </c>
      <c r="AP71" s="74">
        <v>61.888888999999999</v>
      </c>
      <c r="AQ71" s="74">
        <v>76</v>
      </c>
      <c r="AR71" s="74">
        <v>100</v>
      </c>
      <c r="AS71" s="74">
        <v>8.9469000000000007E-3</v>
      </c>
      <c r="AT71" s="73">
        <v>152</v>
      </c>
      <c r="AU71" s="213">
        <v>1.4086100000000001E-2</v>
      </c>
      <c r="AV71" s="213">
        <v>1.1398200000000001E-2</v>
      </c>
      <c r="AW71" s="74">
        <v>0.62713940000000001</v>
      </c>
      <c r="AY71" s="87">
        <v>1964</v>
      </c>
    </row>
    <row r="72" spans="2:51">
      <c r="B72" s="87">
        <v>1965</v>
      </c>
      <c r="C72" s="73">
        <v>2</v>
      </c>
      <c r="D72" s="74">
        <v>3.4998700000000001E-2</v>
      </c>
      <c r="E72" s="74">
        <v>4.9633400000000001E-2</v>
      </c>
      <c r="F72" s="74" t="s">
        <v>24</v>
      </c>
      <c r="G72" s="74">
        <v>5.0478000000000002E-2</v>
      </c>
      <c r="H72" s="74">
        <v>4.0443399999999997E-2</v>
      </c>
      <c r="I72" s="74">
        <v>3.4118900000000001E-2</v>
      </c>
      <c r="J72" s="74">
        <v>51</v>
      </c>
      <c r="K72" s="74">
        <v>51</v>
      </c>
      <c r="L72" s="74">
        <v>100</v>
      </c>
      <c r="M72" s="74">
        <v>3.5861999999999999E-3</v>
      </c>
      <c r="N72" s="73">
        <v>48</v>
      </c>
      <c r="O72" s="213">
        <v>8.5991999999999996E-3</v>
      </c>
      <c r="P72" s="213">
        <v>5.803E-3</v>
      </c>
      <c r="R72" s="87">
        <v>1965</v>
      </c>
      <c r="S72" s="73">
        <v>9</v>
      </c>
      <c r="T72" s="74">
        <v>0.1599602</v>
      </c>
      <c r="U72" s="74">
        <v>0.21777189999999999</v>
      </c>
      <c r="V72" s="74" t="s">
        <v>24</v>
      </c>
      <c r="W72" s="74">
        <v>0.25789129999999999</v>
      </c>
      <c r="X72" s="74">
        <v>0.13841020000000001</v>
      </c>
      <c r="Y72" s="74">
        <v>0.1143422</v>
      </c>
      <c r="Z72" s="74">
        <v>71.888889000000006</v>
      </c>
      <c r="AA72" s="74">
        <v>71</v>
      </c>
      <c r="AB72" s="74">
        <v>100</v>
      </c>
      <c r="AC72" s="74">
        <v>2.0480100000000001E-2</v>
      </c>
      <c r="AD72" s="73">
        <v>51</v>
      </c>
      <c r="AE72" s="213">
        <v>9.4143000000000004E-3</v>
      </c>
      <c r="AF72" s="213">
        <v>1.03912E-2</v>
      </c>
      <c r="AH72" s="87">
        <v>1965</v>
      </c>
      <c r="AI72" s="73">
        <v>11</v>
      </c>
      <c r="AJ72" s="74">
        <v>9.69941E-2</v>
      </c>
      <c r="AK72" s="74">
        <v>0.15236250000000001</v>
      </c>
      <c r="AL72" s="74" t="s">
        <v>24</v>
      </c>
      <c r="AM72" s="74">
        <v>0.1773256</v>
      </c>
      <c r="AN72" s="74">
        <v>9.9843000000000001E-2</v>
      </c>
      <c r="AO72" s="74">
        <v>8.1829100000000002E-2</v>
      </c>
      <c r="AP72" s="74">
        <v>68.090908999999996</v>
      </c>
      <c r="AQ72" s="74">
        <v>70</v>
      </c>
      <c r="AR72" s="74">
        <v>100</v>
      </c>
      <c r="AS72" s="74">
        <v>1.10314E-2</v>
      </c>
      <c r="AT72" s="73">
        <v>99</v>
      </c>
      <c r="AU72" s="213">
        <v>9.0007000000000004E-3</v>
      </c>
      <c r="AV72" s="213">
        <v>7.5116000000000002E-3</v>
      </c>
      <c r="AW72" s="74">
        <v>0.2279148</v>
      </c>
      <c r="AY72" s="87">
        <v>1965</v>
      </c>
    </row>
    <row r="73" spans="2:51">
      <c r="B73" s="87">
        <v>1966</v>
      </c>
      <c r="C73" s="73">
        <v>6</v>
      </c>
      <c r="D73" s="74">
        <v>0.10271180000000001</v>
      </c>
      <c r="E73" s="74">
        <v>0.30295280000000002</v>
      </c>
      <c r="F73" s="74" t="s">
        <v>24</v>
      </c>
      <c r="G73" s="74">
        <v>0.39192900000000003</v>
      </c>
      <c r="H73" s="74">
        <v>0.16053809999999999</v>
      </c>
      <c r="I73" s="74">
        <v>0.13139110000000001</v>
      </c>
      <c r="J73" s="74">
        <v>68.666667000000004</v>
      </c>
      <c r="K73" s="74">
        <v>83</v>
      </c>
      <c r="L73" s="74">
        <v>100</v>
      </c>
      <c r="M73" s="74">
        <v>1.03815E-2</v>
      </c>
      <c r="N73" s="73">
        <v>87</v>
      </c>
      <c r="O73" s="213">
        <v>1.5247399999999999E-2</v>
      </c>
      <c r="P73" s="213">
        <v>1.0361499999999999E-2</v>
      </c>
      <c r="R73" s="87">
        <v>1966</v>
      </c>
      <c r="S73" s="73">
        <v>7</v>
      </c>
      <c r="T73" s="74">
        <v>0.1215719</v>
      </c>
      <c r="U73" s="74">
        <v>0.1535533</v>
      </c>
      <c r="V73" s="74" t="s">
        <v>24</v>
      </c>
      <c r="W73" s="74">
        <v>0.17271400000000001</v>
      </c>
      <c r="X73" s="74">
        <v>0.1057067</v>
      </c>
      <c r="Y73" s="74">
        <v>9.3127399999999999E-2</v>
      </c>
      <c r="Z73" s="74">
        <v>53.285713999999999</v>
      </c>
      <c r="AA73" s="74">
        <v>75</v>
      </c>
      <c r="AB73" s="74">
        <v>100</v>
      </c>
      <c r="AC73" s="74">
        <v>1.51732E-2</v>
      </c>
      <c r="AD73" s="73">
        <v>173</v>
      </c>
      <c r="AE73" s="213">
        <v>3.1223999999999998E-2</v>
      </c>
      <c r="AF73" s="213">
        <v>3.5009100000000001E-2</v>
      </c>
      <c r="AH73" s="87">
        <v>1966</v>
      </c>
      <c r="AI73" s="73">
        <v>13</v>
      </c>
      <c r="AJ73" s="74">
        <v>0.1120738</v>
      </c>
      <c r="AK73" s="74">
        <v>0.1969216</v>
      </c>
      <c r="AL73" s="74" t="s">
        <v>24</v>
      </c>
      <c r="AM73" s="74">
        <v>0.23986730000000001</v>
      </c>
      <c r="AN73" s="74">
        <v>0.1188237</v>
      </c>
      <c r="AO73" s="74">
        <v>0.1007733</v>
      </c>
      <c r="AP73" s="74">
        <v>60.384614999999997</v>
      </c>
      <c r="AQ73" s="74">
        <v>77</v>
      </c>
      <c r="AR73" s="74">
        <v>100</v>
      </c>
      <c r="AS73" s="74">
        <v>1.2508500000000001E-2</v>
      </c>
      <c r="AT73" s="73">
        <v>260</v>
      </c>
      <c r="AU73" s="213">
        <v>2.3118300000000001E-2</v>
      </c>
      <c r="AV73" s="213">
        <v>1.9493099999999999E-2</v>
      </c>
      <c r="AW73" s="74">
        <v>1.9729479000000001</v>
      </c>
      <c r="AY73" s="87">
        <v>1966</v>
      </c>
    </row>
    <row r="74" spans="2:51">
      <c r="B74" s="87">
        <v>1967</v>
      </c>
      <c r="C74" s="73">
        <v>9</v>
      </c>
      <c r="D74" s="74">
        <v>0.15153249999999999</v>
      </c>
      <c r="E74" s="74">
        <v>0.30904490000000001</v>
      </c>
      <c r="F74" s="74" t="s">
        <v>24</v>
      </c>
      <c r="G74" s="74">
        <v>0.3695599</v>
      </c>
      <c r="H74" s="74">
        <v>0.18762809999999999</v>
      </c>
      <c r="I74" s="74">
        <v>0.14417830000000001</v>
      </c>
      <c r="J74" s="74">
        <v>67.777777999999998</v>
      </c>
      <c r="K74" s="74">
        <v>76</v>
      </c>
      <c r="L74" s="74">
        <v>100</v>
      </c>
      <c r="M74" s="74">
        <v>1.5650000000000001E-2</v>
      </c>
      <c r="N74" s="73">
        <v>89</v>
      </c>
      <c r="O74" s="213">
        <v>1.5340299999999999E-2</v>
      </c>
      <c r="P74" s="213">
        <v>1.0430699999999999E-2</v>
      </c>
      <c r="R74" s="87">
        <v>1967</v>
      </c>
      <c r="S74" s="73">
        <v>8</v>
      </c>
      <c r="T74" s="74">
        <v>0.13652439999999999</v>
      </c>
      <c r="U74" s="74">
        <v>0.17978710000000001</v>
      </c>
      <c r="V74" s="74" t="s">
        <v>24</v>
      </c>
      <c r="W74" s="74">
        <v>0.21126200000000001</v>
      </c>
      <c r="X74" s="74">
        <v>0.1200551</v>
      </c>
      <c r="Y74" s="74">
        <v>0.10209940000000001</v>
      </c>
      <c r="Z74" s="74">
        <v>69.875</v>
      </c>
      <c r="AA74" s="74">
        <v>69.5</v>
      </c>
      <c r="AB74" s="74">
        <v>100</v>
      </c>
      <c r="AC74" s="74">
        <v>1.7701100000000001E-2</v>
      </c>
      <c r="AD74" s="73">
        <v>63</v>
      </c>
      <c r="AE74" s="213">
        <v>1.1179400000000001E-2</v>
      </c>
      <c r="AF74" s="213">
        <v>1.26975E-2</v>
      </c>
      <c r="AH74" s="87">
        <v>1967</v>
      </c>
      <c r="AI74" s="73">
        <v>17</v>
      </c>
      <c r="AJ74" s="74">
        <v>0.14407909999999999</v>
      </c>
      <c r="AK74" s="74">
        <v>0.22546359999999999</v>
      </c>
      <c r="AL74" s="74" t="s">
        <v>24</v>
      </c>
      <c r="AM74" s="74">
        <v>0.26697569999999998</v>
      </c>
      <c r="AN74" s="74">
        <v>0.14422750000000001</v>
      </c>
      <c r="AO74" s="74">
        <v>0.1169692</v>
      </c>
      <c r="AP74" s="74">
        <v>68.764706000000004</v>
      </c>
      <c r="AQ74" s="74">
        <v>73</v>
      </c>
      <c r="AR74" s="74">
        <v>100</v>
      </c>
      <c r="AS74" s="74">
        <v>1.6552600000000001E-2</v>
      </c>
      <c r="AT74" s="73">
        <v>152</v>
      </c>
      <c r="AU74" s="213">
        <v>1.3290099999999999E-2</v>
      </c>
      <c r="AV74" s="213">
        <v>1.12642E-2</v>
      </c>
      <c r="AW74" s="74">
        <v>1.7189498999999999</v>
      </c>
      <c r="AY74" s="87">
        <v>1967</v>
      </c>
    </row>
    <row r="75" spans="2:51">
      <c r="B75" s="88">
        <v>1968</v>
      </c>
      <c r="C75" s="73">
        <v>5</v>
      </c>
      <c r="D75" s="74">
        <v>8.2737099999999994E-2</v>
      </c>
      <c r="E75" s="74">
        <v>0.24119180000000001</v>
      </c>
      <c r="F75" s="74" t="s">
        <v>24</v>
      </c>
      <c r="G75" s="74">
        <v>0.30800359999999999</v>
      </c>
      <c r="H75" s="74">
        <v>0.12563669999999999</v>
      </c>
      <c r="I75" s="74">
        <v>9.6274100000000001E-2</v>
      </c>
      <c r="J75" s="74">
        <v>77.400000000000006</v>
      </c>
      <c r="K75" s="74">
        <v>80</v>
      </c>
      <c r="L75" s="74">
        <v>100</v>
      </c>
      <c r="M75" s="74">
        <v>8.1884999999999996E-3</v>
      </c>
      <c r="N75" s="73">
        <v>14</v>
      </c>
      <c r="O75" s="213">
        <v>2.3711000000000001E-3</v>
      </c>
      <c r="P75" s="213">
        <v>1.5851999999999999E-3</v>
      </c>
      <c r="R75" s="88">
        <v>1968</v>
      </c>
      <c r="S75" s="73">
        <v>8</v>
      </c>
      <c r="T75" s="74">
        <v>0.1341067</v>
      </c>
      <c r="U75" s="74">
        <v>0.163106</v>
      </c>
      <c r="V75" s="74" t="s">
        <v>24</v>
      </c>
      <c r="W75" s="74">
        <v>0.187273</v>
      </c>
      <c r="X75" s="74">
        <v>0.12788459999999999</v>
      </c>
      <c r="Y75" s="74">
        <v>0.12249740000000001</v>
      </c>
      <c r="Z75" s="74">
        <v>56.25</v>
      </c>
      <c r="AA75" s="74">
        <v>64.5</v>
      </c>
      <c r="AB75" s="74">
        <v>100</v>
      </c>
      <c r="AC75" s="74">
        <v>1.64996E-2</v>
      </c>
      <c r="AD75" s="73">
        <v>161</v>
      </c>
      <c r="AE75" s="213">
        <v>2.80755E-2</v>
      </c>
      <c r="AF75" s="213">
        <v>3.1426200000000001E-2</v>
      </c>
      <c r="AH75" s="88">
        <v>1968</v>
      </c>
      <c r="AI75" s="73">
        <v>13</v>
      </c>
      <c r="AJ75" s="74">
        <v>0.1082554</v>
      </c>
      <c r="AK75" s="74">
        <v>0.17661289999999999</v>
      </c>
      <c r="AL75" s="74" t="s">
        <v>24</v>
      </c>
      <c r="AM75" s="74">
        <v>0.21428910000000001</v>
      </c>
      <c r="AN75" s="74">
        <v>0.1148434</v>
      </c>
      <c r="AO75" s="74">
        <v>0.1011799</v>
      </c>
      <c r="AP75" s="74">
        <v>64.384614999999997</v>
      </c>
      <c r="AQ75" s="74">
        <v>72</v>
      </c>
      <c r="AR75" s="74">
        <v>100</v>
      </c>
      <c r="AS75" s="74">
        <v>1.18671E-2</v>
      </c>
      <c r="AT75" s="73">
        <v>175</v>
      </c>
      <c r="AU75" s="213">
        <v>1.50358E-2</v>
      </c>
      <c r="AV75" s="213">
        <v>1.2540300000000001E-2</v>
      </c>
      <c r="AW75" s="74">
        <v>1.4787425000000001</v>
      </c>
      <c r="AY75" s="88">
        <v>1968</v>
      </c>
    </row>
    <row r="76" spans="2:51">
      <c r="B76" s="88">
        <v>1969</v>
      </c>
      <c r="C76" s="73">
        <v>2</v>
      </c>
      <c r="D76" s="74">
        <v>3.2413900000000002E-2</v>
      </c>
      <c r="E76" s="74">
        <v>7.4786400000000003E-2</v>
      </c>
      <c r="F76" s="74" t="s">
        <v>24</v>
      </c>
      <c r="G76" s="74">
        <v>8.7690100000000007E-2</v>
      </c>
      <c r="H76" s="74">
        <v>4.11657E-2</v>
      </c>
      <c r="I76" s="74">
        <v>2.4745099999999999E-2</v>
      </c>
      <c r="J76" s="74">
        <v>79.5</v>
      </c>
      <c r="K76" s="74">
        <v>79.5</v>
      </c>
      <c r="L76" s="74">
        <v>100</v>
      </c>
      <c r="M76" s="74">
        <v>3.3509E-3</v>
      </c>
      <c r="N76" s="73">
        <v>0</v>
      </c>
      <c r="O76" s="213">
        <v>0</v>
      </c>
      <c r="P76" s="213">
        <v>0</v>
      </c>
      <c r="R76" s="88">
        <v>1969</v>
      </c>
      <c r="S76" s="73">
        <v>5</v>
      </c>
      <c r="T76" s="74">
        <v>8.2063800000000006E-2</v>
      </c>
      <c r="U76" s="74">
        <v>0.1197131</v>
      </c>
      <c r="V76" s="74" t="s">
        <v>24</v>
      </c>
      <c r="W76" s="74">
        <v>0.13755909999999999</v>
      </c>
      <c r="X76" s="74">
        <v>6.6531400000000004E-2</v>
      </c>
      <c r="Y76" s="74">
        <v>4.9246400000000003E-2</v>
      </c>
      <c r="Z76" s="74">
        <v>77.599999999999994</v>
      </c>
      <c r="AA76" s="74">
        <v>75</v>
      </c>
      <c r="AB76" s="74">
        <v>100</v>
      </c>
      <c r="AC76" s="74">
        <v>1.06815E-2</v>
      </c>
      <c r="AD76" s="73">
        <v>2</v>
      </c>
      <c r="AE76" s="213">
        <v>3.4150000000000001E-4</v>
      </c>
      <c r="AF76" s="213">
        <v>3.901E-4</v>
      </c>
      <c r="AH76" s="88">
        <v>1969</v>
      </c>
      <c r="AI76" s="73">
        <v>7</v>
      </c>
      <c r="AJ76" s="74">
        <v>5.70822E-2</v>
      </c>
      <c r="AK76" s="74">
        <v>0.1031422</v>
      </c>
      <c r="AL76" s="74" t="s">
        <v>24</v>
      </c>
      <c r="AM76" s="74">
        <v>0.11956990000000001</v>
      </c>
      <c r="AN76" s="74">
        <v>5.6889799999999997E-2</v>
      </c>
      <c r="AO76" s="74">
        <v>3.9970499999999999E-2</v>
      </c>
      <c r="AP76" s="74">
        <v>78.142857000000006</v>
      </c>
      <c r="AQ76" s="74">
        <v>77</v>
      </c>
      <c r="AR76" s="74">
        <v>100</v>
      </c>
      <c r="AS76" s="74">
        <v>6.5729999999999998E-3</v>
      </c>
      <c r="AT76" s="73">
        <v>2</v>
      </c>
      <c r="AU76" s="213">
        <v>1.682E-4</v>
      </c>
      <c r="AV76" s="213">
        <v>1.4210000000000001E-4</v>
      </c>
      <c r="AW76" s="74">
        <v>0.62471339999999997</v>
      </c>
      <c r="AY76" s="88">
        <v>1969</v>
      </c>
    </row>
    <row r="77" spans="2:51">
      <c r="B77" s="88">
        <v>1970</v>
      </c>
      <c r="C77" s="73">
        <v>3</v>
      </c>
      <c r="D77" s="74">
        <v>4.7679800000000001E-2</v>
      </c>
      <c r="E77" s="74">
        <v>8.58516E-2</v>
      </c>
      <c r="F77" s="74" t="s">
        <v>24</v>
      </c>
      <c r="G77" s="74">
        <v>9.7417299999999998E-2</v>
      </c>
      <c r="H77" s="74">
        <v>5.4974700000000001E-2</v>
      </c>
      <c r="I77" s="74">
        <v>4.0645599999999997E-2</v>
      </c>
      <c r="J77" s="74">
        <v>54.333333000000003</v>
      </c>
      <c r="K77" s="74">
        <v>75</v>
      </c>
      <c r="L77" s="74">
        <v>100</v>
      </c>
      <c r="M77" s="74">
        <v>4.7749000000000003E-3</v>
      </c>
      <c r="N77" s="73">
        <v>69</v>
      </c>
      <c r="O77" s="213">
        <v>1.1214500000000001E-2</v>
      </c>
      <c r="P77" s="213">
        <v>7.3818E-3</v>
      </c>
      <c r="R77" s="88">
        <v>1970</v>
      </c>
      <c r="S77" s="73">
        <v>7</v>
      </c>
      <c r="T77" s="74">
        <v>0.112624</v>
      </c>
      <c r="U77" s="74">
        <v>0.16701440000000001</v>
      </c>
      <c r="V77" s="74" t="s">
        <v>24</v>
      </c>
      <c r="W77" s="74">
        <v>0.20810339999999999</v>
      </c>
      <c r="X77" s="74">
        <v>9.6671099999999996E-2</v>
      </c>
      <c r="Y77" s="74">
        <v>7.23187E-2</v>
      </c>
      <c r="Z77" s="74">
        <v>74.428571000000005</v>
      </c>
      <c r="AA77" s="74">
        <v>81</v>
      </c>
      <c r="AB77" s="74">
        <v>100</v>
      </c>
      <c r="AC77" s="74">
        <v>1.39387E-2</v>
      </c>
      <c r="AD77" s="73">
        <v>46</v>
      </c>
      <c r="AE77" s="213">
        <v>7.6994999999999997E-3</v>
      </c>
      <c r="AF77" s="213">
        <v>8.6064000000000002E-3</v>
      </c>
      <c r="AH77" s="88">
        <v>1970</v>
      </c>
      <c r="AI77" s="73">
        <v>10</v>
      </c>
      <c r="AJ77" s="74">
        <v>7.9952999999999996E-2</v>
      </c>
      <c r="AK77" s="74">
        <v>0.1378857</v>
      </c>
      <c r="AL77" s="74" t="s">
        <v>24</v>
      </c>
      <c r="AM77" s="74">
        <v>0.16871349999999999</v>
      </c>
      <c r="AN77" s="74">
        <v>8.1002099999999994E-2</v>
      </c>
      <c r="AO77" s="74">
        <v>6.0431800000000001E-2</v>
      </c>
      <c r="AP77" s="74">
        <v>68.400000000000006</v>
      </c>
      <c r="AQ77" s="74">
        <v>80.5</v>
      </c>
      <c r="AR77" s="74">
        <v>100</v>
      </c>
      <c r="AS77" s="74">
        <v>8.8457999999999991E-3</v>
      </c>
      <c r="AT77" s="73">
        <v>115</v>
      </c>
      <c r="AU77" s="213">
        <v>9.4829000000000007E-3</v>
      </c>
      <c r="AV77" s="213">
        <v>7.8273000000000006E-3</v>
      </c>
      <c r="AW77" s="74">
        <v>0.51403719999999997</v>
      </c>
      <c r="AY77" s="88">
        <v>1970</v>
      </c>
    </row>
    <row r="78" spans="2:51">
      <c r="B78" s="88">
        <v>1971</v>
      </c>
      <c r="C78" s="73">
        <v>5</v>
      </c>
      <c r="D78" s="74">
        <v>7.6127399999999998E-2</v>
      </c>
      <c r="E78" s="74">
        <v>0.20274049999999999</v>
      </c>
      <c r="F78" s="74" t="s">
        <v>24</v>
      </c>
      <c r="G78" s="74">
        <v>0.24886649999999999</v>
      </c>
      <c r="H78" s="74">
        <v>0.1083797</v>
      </c>
      <c r="I78" s="74">
        <v>7.5158000000000003E-2</v>
      </c>
      <c r="J78" s="74">
        <v>80</v>
      </c>
      <c r="K78" s="74">
        <v>82</v>
      </c>
      <c r="L78" s="74">
        <v>100</v>
      </c>
      <c r="M78" s="74">
        <v>8.1867999999999993E-3</v>
      </c>
      <c r="N78" s="73">
        <v>4</v>
      </c>
      <c r="O78" s="213">
        <v>6.2250000000000001E-4</v>
      </c>
      <c r="P78" s="213">
        <v>4.325E-4</v>
      </c>
      <c r="R78" s="88">
        <v>1971</v>
      </c>
      <c r="S78" s="73">
        <v>2</v>
      </c>
      <c r="T78" s="74">
        <v>3.0772399999999998E-2</v>
      </c>
      <c r="U78" s="74">
        <v>4.65729E-2</v>
      </c>
      <c r="V78" s="74" t="s">
        <v>24</v>
      </c>
      <c r="W78" s="74">
        <v>5.9678299999999997E-2</v>
      </c>
      <c r="X78" s="74">
        <v>2.78692E-2</v>
      </c>
      <c r="Y78" s="74">
        <v>2.52263E-2</v>
      </c>
      <c r="Z78" s="74">
        <v>77</v>
      </c>
      <c r="AA78" s="74">
        <v>77</v>
      </c>
      <c r="AB78" s="74">
        <v>100</v>
      </c>
      <c r="AC78" s="74">
        <v>4.0341999999999999E-3</v>
      </c>
      <c r="AD78" s="73">
        <v>7</v>
      </c>
      <c r="AE78" s="213">
        <v>1.1201E-3</v>
      </c>
      <c r="AF78" s="213">
        <v>1.2838999999999999E-3</v>
      </c>
      <c r="AH78" s="88">
        <v>1971</v>
      </c>
      <c r="AI78" s="73">
        <v>7</v>
      </c>
      <c r="AJ78" s="74">
        <v>5.3568999999999999E-2</v>
      </c>
      <c r="AK78" s="74">
        <v>0.10167569999999999</v>
      </c>
      <c r="AL78" s="74" t="s">
        <v>24</v>
      </c>
      <c r="AM78" s="74">
        <v>0.12596280000000001</v>
      </c>
      <c r="AN78" s="74">
        <v>5.6034800000000003E-2</v>
      </c>
      <c r="AO78" s="74">
        <v>4.2265799999999999E-2</v>
      </c>
      <c r="AP78" s="74">
        <v>79.142857000000006</v>
      </c>
      <c r="AQ78" s="74">
        <v>82</v>
      </c>
      <c r="AR78" s="74">
        <v>100</v>
      </c>
      <c r="AS78" s="74">
        <v>6.3263E-3</v>
      </c>
      <c r="AT78" s="73">
        <v>11</v>
      </c>
      <c r="AU78" s="213">
        <v>8.6790000000000001E-4</v>
      </c>
      <c r="AV78" s="213">
        <v>7.4830000000000003E-4</v>
      </c>
      <c r="AW78" s="74">
        <v>4.3531835000000001</v>
      </c>
      <c r="AY78" s="88">
        <v>1971</v>
      </c>
    </row>
    <row r="79" spans="2:51">
      <c r="B79" s="88">
        <v>1972</v>
      </c>
      <c r="C79" s="73">
        <v>7</v>
      </c>
      <c r="D79" s="74">
        <v>0.1047096</v>
      </c>
      <c r="E79" s="74">
        <v>0.15920390000000001</v>
      </c>
      <c r="F79" s="74" t="s">
        <v>24</v>
      </c>
      <c r="G79" s="74">
        <v>0.18124589999999999</v>
      </c>
      <c r="H79" s="74">
        <v>0.115297</v>
      </c>
      <c r="I79" s="74">
        <v>0.1033226</v>
      </c>
      <c r="J79" s="74">
        <v>56.571429000000002</v>
      </c>
      <c r="K79" s="74">
        <v>61</v>
      </c>
      <c r="L79" s="74">
        <v>100</v>
      </c>
      <c r="M79" s="74">
        <v>1.14536E-2</v>
      </c>
      <c r="N79" s="73">
        <v>139</v>
      </c>
      <c r="O79" s="213">
        <v>2.12491E-2</v>
      </c>
      <c r="P79" s="213">
        <v>1.53513E-2</v>
      </c>
      <c r="R79" s="88">
        <v>1972</v>
      </c>
      <c r="S79" s="73">
        <v>8</v>
      </c>
      <c r="T79" s="74">
        <v>0.1208731</v>
      </c>
      <c r="U79" s="74">
        <v>0.16837460000000001</v>
      </c>
      <c r="V79" s="74" t="s">
        <v>24</v>
      </c>
      <c r="W79" s="74">
        <v>0.20871819999999999</v>
      </c>
      <c r="X79" s="74">
        <v>0.1013372</v>
      </c>
      <c r="Y79" s="74">
        <v>8.4532899999999994E-2</v>
      </c>
      <c r="Z79" s="74">
        <v>76.25</v>
      </c>
      <c r="AA79" s="74">
        <v>77</v>
      </c>
      <c r="AB79" s="74">
        <v>100</v>
      </c>
      <c r="AC79" s="74">
        <v>1.6445999999999999E-2</v>
      </c>
      <c r="AD79" s="73">
        <v>27</v>
      </c>
      <c r="AE79" s="213">
        <v>4.2437000000000004E-3</v>
      </c>
      <c r="AF79" s="213">
        <v>5.2240000000000003E-3</v>
      </c>
      <c r="AH79" s="88">
        <v>1972</v>
      </c>
      <c r="AI79" s="73">
        <v>15</v>
      </c>
      <c r="AJ79" s="74">
        <v>0.1127509</v>
      </c>
      <c r="AK79" s="74">
        <v>0.1724366</v>
      </c>
      <c r="AL79" s="74" t="s">
        <v>24</v>
      </c>
      <c r="AM79" s="74">
        <v>0.20706649999999999</v>
      </c>
      <c r="AN79" s="74">
        <v>0.11236309999999999</v>
      </c>
      <c r="AO79" s="74">
        <v>9.7576999999999997E-2</v>
      </c>
      <c r="AP79" s="74">
        <v>67.066666999999995</v>
      </c>
      <c r="AQ79" s="74">
        <v>71</v>
      </c>
      <c r="AR79" s="74">
        <v>100</v>
      </c>
      <c r="AS79" s="74">
        <v>1.36662E-2</v>
      </c>
      <c r="AT79" s="73">
        <v>166</v>
      </c>
      <c r="AU79" s="213">
        <v>1.28644E-2</v>
      </c>
      <c r="AV79" s="213">
        <v>1.16712E-2</v>
      </c>
      <c r="AW79" s="74">
        <v>0.94553390000000004</v>
      </c>
      <c r="AY79" s="88">
        <v>1972</v>
      </c>
    </row>
    <row r="80" spans="2:51">
      <c r="B80" s="88">
        <v>1973</v>
      </c>
      <c r="C80" s="73">
        <v>2</v>
      </c>
      <c r="D80" s="74">
        <v>2.9486100000000001E-2</v>
      </c>
      <c r="E80" s="74">
        <v>6.88473E-2</v>
      </c>
      <c r="F80" s="74" t="s">
        <v>24</v>
      </c>
      <c r="G80" s="74">
        <v>7.4038800000000002E-2</v>
      </c>
      <c r="H80" s="74">
        <v>3.91168E-2</v>
      </c>
      <c r="I80" s="74">
        <v>2.5734699999999999E-2</v>
      </c>
      <c r="J80" s="74">
        <v>77</v>
      </c>
      <c r="K80" s="74">
        <v>77</v>
      </c>
      <c r="L80" s="74">
        <v>100</v>
      </c>
      <c r="M80" s="74">
        <v>3.2474000000000001E-3</v>
      </c>
      <c r="N80" s="73">
        <v>0</v>
      </c>
      <c r="O80" s="213">
        <v>0</v>
      </c>
      <c r="P80" s="213">
        <v>0</v>
      </c>
      <c r="R80" s="88">
        <v>1973</v>
      </c>
      <c r="S80" s="73">
        <v>3</v>
      </c>
      <c r="T80" s="74">
        <v>4.46316E-2</v>
      </c>
      <c r="U80" s="74">
        <v>5.9326499999999997E-2</v>
      </c>
      <c r="V80" s="74" t="s">
        <v>24</v>
      </c>
      <c r="W80" s="74">
        <v>7.1447300000000005E-2</v>
      </c>
      <c r="X80" s="74">
        <v>3.4273600000000001E-2</v>
      </c>
      <c r="Y80" s="74">
        <v>2.3230799999999999E-2</v>
      </c>
      <c r="Z80" s="74">
        <v>79.666667000000004</v>
      </c>
      <c r="AA80" s="74">
        <v>82</v>
      </c>
      <c r="AB80" s="74">
        <v>100</v>
      </c>
      <c r="AC80" s="74">
        <v>6.0933999999999997E-3</v>
      </c>
      <c r="AD80" s="73">
        <v>1</v>
      </c>
      <c r="AE80" s="213">
        <v>1.548E-4</v>
      </c>
      <c r="AF80" s="213">
        <v>1.986E-4</v>
      </c>
      <c r="AH80" s="88">
        <v>1973</v>
      </c>
      <c r="AI80" s="73">
        <v>5</v>
      </c>
      <c r="AJ80" s="74">
        <v>3.7024599999999998E-2</v>
      </c>
      <c r="AK80" s="74">
        <v>6.2981099999999998E-2</v>
      </c>
      <c r="AL80" s="74" t="s">
        <v>24</v>
      </c>
      <c r="AM80" s="74">
        <v>7.26802E-2</v>
      </c>
      <c r="AN80" s="74">
        <v>3.5990800000000003E-2</v>
      </c>
      <c r="AO80" s="74">
        <v>2.3864300000000001E-2</v>
      </c>
      <c r="AP80" s="74">
        <v>78.599999999999994</v>
      </c>
      <c r="AQ80" s="74">
        <v>79</v>
      </c>
      <c r="AR80" s="74">
        <v>100</v>
      </c>
      <c r="AS80" s="74">
        <v>4.5117000000000004E-3</v>
      </c>
      <c r="AT80" s="73">
        <v>1</v>
      </c>
      <c r="AU80" s="213">
        <v>7.64E-5</v>
      </c>
      <c r="AV80" s="213">
        <v>7.1199999999999996E-5</v>
      </c>
      <c r="AW80" s="74">
        <v>1.1604804</v>
      </c>
      <c r="AY80" s="88">
        <v>1973</v>
      </c>
    </row>
    <row r="81" spans="2:51">
      <c r="B81" s="88">
        <v>1974</v>
      </c>
      <c r="C81" s="73">
        <v>2</v>
      </c>
      <c r="D81" s="74">
        <v>2.9028999999999999E-2</v>
      </c>
      <c r="E81" s="74">
        <v>3.4122199999999998E-2</v>
      </c>
      <c r="F81" s="74" t="s">
        <v>24</v>
      </c>
      <c r="G81" s="74">
        <v>4.0831600000000003E-2</v>
      </c>
      <c r="H81" s="74">
        <v>2.8728699999999999E-2</v>
      </c>
      <c r="I81" s="74">
        <v>2.9116900000000001E-2</v>
      </c>
      <c r="J81" s="74">
        <v>66.5</v>
      </c>
      <c r="K81" s="74">
        <v>66.5</v>
      </c>
      <c r="L81" s="74">
        <v>100</v>
      </c>
      <c r="M81" s="74">
        <v>3.1105E-3</v>
      </c>
      <c r="N81" s="73">
        <v>17</v>
      </c>
      <c r="O81" s="213">
        <v>2.5211999999999999E-3</v>
      </c>
      <c r="P81" s="213">
        <v>1.8406E-3</v>
      </c>
      <c r="R81" s="88">
        <v>1974</v>
      </c>
      <c r="S81" s="73">
        <v>5</v>
      </c>
      <c r="T81" s="74">
        <v>7.3175299999999999E-2</v>
      </c>
      <c r="U81" s="74">
        <v>8.6827699999999994E-2</v>
      </c>
      <c r="V81" s="74" t="s">
        <v>24</v>
      </c>
      <c r="W81" s="74">
        <v>0.10042719999999999</v>
      </c>
      <c r="X81" s="74">
        <v>6.3399700000000003E-2</v>
      </c>
      <c r="Y81" s="74">
        <v>5.5530099999999999E-2</v>
      </c>
      <c r="Z81" s="74">
        <v>67.8</v>
      </c>
      <c r="AA81" s="74">
        <v>63</v>
      </c>
      <c r="AB81" s="74">
        <v>100</v>
      </c>
      <c r="AC81" s="74">
        <v>9.7023000000000005E-3</v>
      </c>
      <c r="AD81" s="73">
        <v>41</v>
      </c>
      <c r="AE81" s="213">
        <v>6.2453999999999999E-3</v>
      </c>
      <c r="AF81" s="213">
        <v>8.0502000000000004E-3</v>
      </c>
      <c r="AH81" s="88">
        <v>1974</v>
      </c>
      <c r="AI81" s="73">
        <v>7</v>
      </c>
      <c r="AJ81" s="74">
        <v>5.1010800000000002E-2</v>
      </c>
      <c r="AK81" s="74">
        <v>6.5082000000000001E-2</v>
      </c>
      <c r="AL81" s="74" t="s">
        <v>24</v>
      </c>
      <c r="AM81" s="74">
        <v>7.5568099999999999E-2</v>
      </c>
      <c r="AN81" s="74">
        <v>4.85931E-2</v>
      </c>
      <c r="AO81" s="74">
        <v>4.3884800000000002E-2</v>
      </c>
      <c r="AP81" s="74">
        <v>67.428571000000005</v>
      </c>
      <c r="AQ81" s="74">
        <v>66</v>
      </c>
      <c r="AR81" s="74">
        <v>100</v>
      </c>
      <c r="AS81" s="74">
        <v>6.0432000000000003E-3</v>
      </c>
      <c r="AT81" s="73">
        <v>58</v>
      </c>
      <c r="AU81" s="213">
        <v>4.3584000000000001E-3</v>
      </c>
      <c r="AV81" s="213">
        <v>4.0477000000000004E-3</v>
      </c>
      <c r="AW81" s="74">
        <v>0.39298699999999998</v>
      </c>
      <c r="AY81" s="88">
        <v>1974</v>
      </c>
    </row>
    <row r="82" spans="2:51">
      <c r="B82" s="88">
        <v>1975</v>
      </c>
      <c r="C82" s="73">
        <v>1</v>
      </c>
      <c r="D82" s="74">
        <v>1.43489E-2</v>
      </c>
      <c r="E82" s="74">
        <v>3.8592799999999997E-2</v>
      </c>
      <c r="F82" s="74" t="s">
        <v>24</v>
      </c>
      <c r="G82" s="74">
        <v>4.8464300000000002E-2</v>
      </c>
      <c r="H82" s="74">
        <v>2.0656899999999999E-2</v>
      </c>
      <c r="I82" s="74">
        <v>1.1350000000000001E-2</v>
      </c>
      <c r="J82" s="74">
        <v>80</v>
      </c>
      <c r="K82" s="74">
        <v>80</v>
      </c>
      <c r="L82" s="74">
        <v>100</v>
      </c>
      <c r="M82" s="74">
        <v>1.6463999999999999E-3</v>
      </c>
      <c r="N82" s="73">
        <v>0</v>
      </c>
      <c r="O82" s="213">
        <v>0</v>
      </c>
      <c r="P82" s="213">
        <v>0</v>
      </c>
      <c r="R82" s="88">
        <v>1975</v>
      </c>
      <c r="S82" s="73">
        <v>7</v>
      </c>
      <c r="T82" s="74">
        <v>0.1011003</v>
      </c>
      <c r="U82" s="74">
        <v>0.13054740000000001</v>
      </c>
      <c r="V82" s="74" t="s">
        <v>24</v>
      </c>
      <c r="W82" s="74">
        <v>0.1505348</v>
      </c>
      <c r="X82" s="74">
        <v>8.1639199999999995E-2</v>
      </c>
      <c r="Y82" s="74">
        <v>6.3389299999999996E-2</v>
      </c>
      <c r="Z82" s="74">
        <v>71.571428999999995</v>
      </c>
      <c r="AA82" s="74">
        <v>78</v>
      </c>
      <c r="AB82" s="74">
        <v>100</v>
      </c>
      <c r="AC82" s="74">
        <v>1.4497899999999999E-2</v>
      </c>
      <c r="AD82" s="73">
        <v>55</v>
      </c>
      <c r="AE82" s="213">
        <v>8.2763000000000003E-3</v>
      </c>
      <c r="AF82" s="213">
        <v>1.16995E-2</v>
      </c>
      <c r="AH82" s="88">
        <v>1975</v>
      </c>
      <c r="AI82" s="73">
        <v>8</v>
      </c>
      <c r="AJ82" s="74">
        <v>5.7583000000000002E-2</v>
      </c>
      <c r="AK82" s="74">
        <v>9.3726100000000007E-2</v>
      </c>
      <c r="AL82" s="74" t="s">
        <v>24</v>
      </c>
      <c r="AM82" s="74">
        <v>0.1101031</v>
      </c>
      <c r="AN82" s="74">
        <v>5.59833E-2</v>
      </c>
      <c r="AO82" s="74">
        <v>4.1122100000000002E-2</v>
      </c>
      <c r="AP82" s="74">
        <v>72.625</v>
      </c>
      <c r="AQ82" s="74">
        <v>78.5</v>
      </c>
      <c r="AR82" s="74">
        <v>100</v>
      </c>
      <c r="AS82" s="74">
        <v>7.3379999999999999E-3</v>
      </c>
      <c r="AT82" s="73">
        <v>55</v>
      </c>
      <c r="AU82" s="213">
        <v>4.0853E-3</v>
      </c>
      <c r="AV82" s="213">
        <v>4.1032000000000004E-3</v>
      </c>
      <c r="AW82" s="74">
        <v>0.29562280000000002</v>
      </c>
      <c r="AY82" s="88">
        <v>1975</v>
      </c>
    </row>
    <row r="83" spans="2:51">
      <c r="B83" s="88">
        <v>1976</v>
      </c>
      <c r="C83" s="73">
        <v>1</v>
      </c>
      <c r="D83" s="74">
        <v>1.42206E-2</v>
      </c>
      <c r="E83" s="74">
        <v>2.1984099999999999E-2</v>
      </c>
      <c r="F83" s="74" t="s">
        <v>24</v>
      </c>
      <c r="G83" s="74">
        <v>2.39604E-2</v>
      </c>
      <c r="H83" s="74">
        <v>1.47747E-2</v>
      </c>
      <c r="I83" s="74">
        <v>1.33708E-2</v>
      </c>
      <c r="J83" s="74">
        <v>73</v>
      </c>
      <c r="K83" s="74">
        <v>73</v>
      </c>
      <c r="L83" s="74">
        <v>100</v>
      </c>
      <c r="M83" s="74">
        <v>1.5992999999999999E-3</v>
      </c>
      <c r="N83" s="73">
        <v>2</v>
      </c>
      <c r="O83" s="213">
        <v>2.9090000000000002E-4</v>
      </c>
      <c r="P83" s="213">
        <v>2.3570000000000001E-4</v>
      </c>
      <c r="R83" s="88">
        <v>1976</v>
      </c>
      <c r="S83" s="73">
        <v>2</v>
      </c>
      <c r="T83" s="74">
        <v>2.8567100000000002E-2</v>
      </c>
      <c r="U83" s="74">
        <v>3.6436099999999999E-2</v>
      </c>
      <c r="V83" s="74" t="s">
        <v>24</v>
      </c>
      <c r="W83" s="74">
        <v>4.2867700000000002E-2</v>
      </c>
      <c r="X83" s="74">
        <v>2.1884600000000001E-2</v>
      </c>
      <c r="Y83" s="74">
        <v>1.61847E-2</v>
      </c>
      <c r="Z83" s="74">
        <v>77</v>
      </c>
      <c r="AA83" s="74">
        <v>77</v>
      </c>
      <c r="AB83" s="74">
        <v>100</v>
      </c>
      <c r="AC83" s="74">
        <v>3.9892E-3</v>
      </c>
      <c r="AD83" s="73">
        <v>3</v>
      </c>
      <c r="AE83" s="213">
        <v>4.4710000000000003E-4</v>
      </c>
      <c r="AF83" s="213">
        <v>6.4820000000000003E-4</v>
      </c>
      <c r="AH83" s="88">
        <v>1976</v>
      </c>
      <c r="AI83" s="73">
        <v>3</v>
      </c>
      <c r="AJ83" s="74">
        <v>2.1378100000000001E-2</v>
      </c>
      <c r="AK83" s="74">
        <v>3.2181800000000003E-2</v>
      </c>
      <c r="AL83" s="74" t="s">
        <v>24</v>
      </c>
      <c r="AM83" s="74">
        <v>3.7189899999999998E-2</v>
      </c>
      <c r="AN83" s="74">
        <v>1.9883899999999999E-2</v>
      </c>
      <c r="AO83" s="74">
        <v>1.55683E-2</v>
      </c>
      <c r="AP83" s="74">
        <v>75.666667000000004</v>
      </c>
      <c r="AQ83" s="74">
        <v>73</v>
      </c>
      <c r="AR83" s="74">
        <v>100</v>
      </c>
      <c r="AS83" s="74">
        <v>2.6627999999999999E-3</v>
      </c>
      <c r="AT83" s="73">
        <v>5</v>
      </c>
      <c r="AU83" s="213">
        <v>3.681E-4</v>
      </c>
      <c r="AV83" s="213">
        <v>3.813E-4</v>
      </c>
      <c r="AW83" s="74">
        <v>0.60335870000000003</v>
      </c>
      <c r="AY83" s="88">
        <v>1976</v>
      </c>
    </row>
    <row r="84" spans="2:51">
      <c r="B84" s="88">
        <v>1977</v>
      </c>
      <c r="C84" s="73">
        <v>1</v>
      </c>
      <c r="D84" s="74">
        <v>1.40752E-2</v>
      </c>
      <c r="E84" s="74">
        <v>1.74033E-2</v>
      </c>
      <c r="F84" s="74" t="s">
        <v>24</v>
      </c>
      <c r="G84" s="74">
        <v>1.6229299999999999E-2</v>
      </c>
      <c r="H84" s="74">
        <v>1.6188600000000001E-2</v>
      </c>
      <c r="I84" s="74">
        <v>1.3584799999999999E-2</v>
      </c>
      <c r="J84" s="74">
        <v>36</v>
      </c>
      <c r="K84" s="74">
        <v>36</v>
      </c>
      <c r="L84" s="74">
        <v>100</v>
      </c>
      <c r="M84" s="74">
        <v>1.6578000000000001E-3</v>
      </c>
      <c r="N84" s="73">
        <v>39</v>
      </c>
      <c r="O84" s="213">
        <v>5.6167999999999999E-3</v>
      </c>
      <c r="P84" s="213">
        <v>4.6769000000000003E-3</v>
      </c>
      <c r="R84" s="88">
        <v>1977</v>
      </c>
      <c r="S84" s="73">
        <v>2</v>
      </c>
      <c r="T84" s="74">
        <v>2.82186E-2</v>
      </c>
      <c r="U84" s="74">
        <v>3.8884599999999998E-2</v>
      </c>
      <c r="V84" s="74" t="s">
        <v>24</v>
      </c>
      <c r="W84" s="74">
        <v>4.7621900000000002E-2</v>
      </c>
      <c r="X84" s="74">
        <v>2.15119E-2</v>
      </c>
      <c r="Y84" s="74">
        <v>1.83433E-2</v>
      </c>
      <c r="Z84" s="74">
        <v>82</v>
      </c>
      <c r="AA84" s="74">
        <v>82</v>
      </c>
      <c r="AB84" s="74">
        <v>100</v>
      </c>
      <c r="AC84" s="74">
        <v>4.1263000000000003E-3</v>
      </c>
      <c r="AD84" s="73">
        <v>5</v>
      </c>
      <c r="AE84" s="213">
        <v>7.3620000000000001E-4</v>
      </c>
      <c r="AF84" s="213">
        <v>1.1149E-3</v>
      </c>
      <c r="AH84" s="88">
        <v>1977</v>
      </c>
      <c r="AI84" s="73">
        <v>3</v>
      </c>
      <c r="AJ84" s="74">
        <v>2.1138299999999999E-2</v>
      </c>
      <c r="AK84" s="74">
        <v>3.3915899999999999E-2</v>
      </c>
      <c r="AL84" s="74" t="s">
        <v>24</v>
      </c>
      <c r="AM84" s="74">
        <v>3.9278800000000003E-2</v>
      </c>
      <c r="AN84" s="74">
        <v>2.18205E-2</v>
      </c>
      <c r="AO84" s="74">
        <v>1.8402000000000002E-2</v>
      </c>
      <c r="AP84" s="74">
        <v>66.666667000000004</v>
      </c>
      <c r="AQ84" s="74">
        <v>70</v>
      </c>
      <c r="AR84" s="74">
        <v>100</v>
      </c>
      <c r="AS84" s="74">
        <v>2.7575999999999998E-3</v>
      </c>
      <c r="AT84" s="73">
        <v>44</v>
      </c>
      <c r="AU84" s="213">
        <v>3.2035000000000002E-3</v>
      </c>
      <c r="AV84" s="213">
        <v>3.4312000000000001E-3</v>
      </c>
      <c r="AW84" s="74">
        <v>0.4475633</v>
      </c>
      <c r="AY84" s="88">
        <v>1977</v>
      </c>
    </row>
    <row r="85" spans="2:51">
      <c r="B85" s="88">
        <v>1978</v>
      </c>
      <c r="C85" s="73">
        <v>1</v>
      </c>
      <c r="D85" s="74">
        <v>1.3925099999999999E-2</v>
      </c>
      <c r="E85" s="74">
        <v>1.49608E-2</v>
      </c>
      <c r="F85" s="74" t="s">
        <v>24</v>
      </c>
      <c r="G85" s="74">
        <v>1.90934E-2</v>
      </c>
      <c r="H85" s="74">
        <v>1.3143500000000001E-2</v>
      </c>
      <c r="I85" s="74">
        <v>1.4132799999999999E-2</v>
      </c>
      <c r="J85" s="74">
        <v>61</v>
      </c>
      <c r="K85" s="74">
        <v>61</v>
      </c>
      <c r="L85" s="74">
        <v>100</v>
      </c>
      <c r="M85" s="74">
        <v>1.6589E-3</v>
      </c>
      <c r="N85" s="73">
        <v>14</v>
      </c>
      <c r="O85" s="213">
        <v>1.9957999999999998E-3</v>
      </c>
      <c r="P85" s="213">
        <v>1.7206000000000001E-3</v>
      </c>
      <c r="R85" s="88">
        <v>1978</v>
      </c>
      <c r="S85" s="73">
        <v>4</v>
      </c>
      <c r="T85" s="74">
        <v>5.5726100000000001E-2</v>
      </c>
      <c r="U85" s="74">
        <v>7.6071399999999997E-2</v>
      </c>
      <c r="V85" s="74" t="s">
        <v>24</v>
      </c>
      <c r="W85" s="74">
        <v>9.0450500000000003E-2</v>
      </c>
      <c r="X85" s="74">
        <v>4.0376500000000003E-2</v>
      </c>
      <c r="Y85" s="74">
        <v>2.6792699999999999E-2</v>
      </c>
      <c r="Z85" s="74">
        <v>80.75</v>
      </c>
      <c r="AA85" s="74">
        <v>81</v>
      </c>
      <c r="AB85" s="74">
        <v>100</v>
      </c>
      <c r="AC85" s="74">
        <v>8.3084000000000005E-3</v>
      </c>
      <c r="AD85" s="73">
        <v>0</v>
      </c>
      <c r="AE85" s="213">
        <v>0</v>
      </c>
      <c r="AF85" s="213">
        <v>0</v>
      </c>
      <c r="AH85" s="88">
        <v>1978</v>
      </c>
      <c r="AI85" s="73">
        <v>5</v>
      </c>
      <c r="AJ85" s="74">
        <v>3.4820700000000003E-2</v>
      </c>
      <c r="AK85" s="74">
        <v>5.6710099999999999E-2</v>
      </c>
      <c r="AL85" s="74" t="s">
        <v>24</v>
      </c>
      <c r="AM85" s="74">
        <v>6.8460199999999999E-2</v>
      </c>
      <c r="AN85" s="74">
        <v>3.24435E-2</v>
      </c>
      <c r="AO85" s="74">
        <v>2.41876E-2</v>
      </c>
      <c r="AP85" s="74">
        <v>76.8</v>
      </c>
      <c r="AQ85" s="74">
        <v>78</v>
      </c>
      <c r="AR85" s="74">
        <v>100</v>
      </c>
      <c r="AS85" s="74">
        <v>4.6115000000000001E-3</v>
      </c>
      <c r="AT85" s="73">
        <v>14</v>
      </c>
      <c r="AU85" s="213">
        <v>1.0078999999999999E-3</v>
      </c>
      <c r="AV85" s="213">
        <v>1.1211999999999999E-3</v>
      </c>
      <c r="AW85" s="74">
        <v>0.1966676</v>
      </c>
      <c r="AY85" s="88">
        <v>1978</v>
      </c>
    </row>
    <row r="86" spans="2:51">
      <c r="B86" s="89">
        <v>1979</v>
      </c>
      <c r="C86" s="73">
        <v>0</v>
      </c>
      <c r="D86" s="74">
        <v>0</v>
      </c>
      <c r="E86" s="74" t="s">
        <v>211</v>
      </c>
      <c r="F86" s="74" t="s">
        <v>211</v>
      </c>
      <c r="G86" s="74" t="s">
        <v>211</v>
      </c>
      <c r="H86" s="74" t="s">
        <v>211</v>
      </c>
      <c r="I86" s="74" t="s">
        <v>211</v>
      </c>
      <c r="J86" s="74" t="s">
        <v>211</v>
      </c>
      <c r="K86" s="74" t="s">
        <v>211</v>
      </c>
      <c r="L86" s="74" t="s">
        <v>211</v>
      </c>
      <c r="M86" s="74" t="s">
        <v>211</v>
      </c>
      <c r="N86" s="73" t="s">
        <v>211</v>
      </c>
      <c r="O86" s="213" t="s">
        <v>211</v>
      </c>
      <c r="P86" s="213" t="s">
        <v>211</v>
      </c>
      <c r="R86" s="89">
        <v>1979</v>
      </c>
      <c r="S86" s="73">
        <v>0</v>
      </c>
      <c r="T86" s="74">
        <v>0</v>
      </c>
      <c r="U86" s="74" t="s">
        <v>211</v>
      </c>
      <c r="V86" s="74" t="s">
        <v>211</v>
      </c>
      <c r="W86" s="74" t="s">
        <v>211</v>
      </c>
      <c r="X86" s="74" t="s">
        <v>211</v>
      </c>
      <c r="Y86" s="74" t="s">
        <v>211</v>
      </c>
      <c r="Z86" s="74" t="s">
        <v>211</v>
      </c>
      <c r="AA86" s="74" t="s">
        <v>211</v>
      </c>
      <c r="AB86" s="74" t="s">
        <v>211</v>
      </c>
      <c r="AC86" s="74" t="s">
        <v>211</v>
      </c>
      <c r="AD86" s="73" t="s">
        <v>211</v>
      </c>
      <c r="AE86" s="213" t="s">
        <v>211</v>
      </c>
      <c r="AF86" s="213" t="s">
        <v>211</v>
      </c>
      <c r="AH86" s="89">
        <v>1979</v>
      </c>
      <c r="AI86" s="73">
        <v>0</v>
      </c>
      <c r="AJ86" s="74">
        <v>0</v>
      </c>
      <c r="AK86" s="74" t="s">
        <v>211</v>
      </c>
      <c r="AL86" s="74" t="s">
        <v>211</v>
      </c>
      <c r="AM86" s="74" t="s">
        <v>211</v>
      </c>
      <c r="AN86" s="74" t="s">
        <v>211</v>
      </c>
      <c r="AO86" s="74" t="s">
        <v>211</v>
      </c>
      <c r="AP86" s="74" t="s">
        <v>211</v>
      </c>
      <c r="AQ86" s="74" t="s">
        <v>211</v>
      </c>
      <c r="AR86" s="74" t="s">
        <v>211</v>
      </c>
      <c r="AS86" s="74" t="s">
        <v>211</v>
      </c>
      <c r="AT86" s="73" t="s">
        <v>211</v>
      </c>
      <c r="AU86" s="213" t="s">
        <v>211</v>
      </c>
      <c r="AV86" s="213" t="s">
        <v>211</v>
      </c>
      <c r="AW86" s="74" t="s">
        <v>211</v>
      </c>
      <c r="AY86" s="89">
        <v>1979</v>
      </c>
    </row>
    <row r="87" spans="2:51">
      <c r="B87" s="89">
        <v>1980</v>
      </c>
      <c r="C87" s="73">
        <v>0</v>
      </c>
      <c r="D87" s="74">
        <v>0</v>
      </c>
      <c r="E87" s="74" t="s">
        <v>211</v>
      </c>
      <c r="F87" s="74" t="s">
        <v>211</v>
      </c>
      <c r="G87" s="74" t="s">
        <v>211</v>
      </c>
      <c r="H87" s="74" t="s">
        <v>211</v>
      </c>
      <c r="I87" s="74" t="s">
        <v>211</v>
      </c>
      <c r="J87" s="74" t="s">
        <v>211</v>
      </c>
      <c r="K87" s="74" t="s">
        <v>211</v>
      </c>
      <c r="L87" s="74" t="s">
        <v>211</v>
      </c>
      <c r="M87" s="74" t="s">
        <v>211</v>
      </c>
      <c r="N87" s="73" t="s">
        <v>211</v>
      </c>
      <c r="O87" s="213" t="s">
        <v>211</v>
      </c>
      <c r="P87" s="213" t="s">
        <v>211</v>
      </c>
      <c r="R87" s="89">
        <v>1980</v>
      </c>
      <c r="S87" s="73">
        <v>1</v>
      </c>
      <c r="T87" s="74">
        <v>1.3592E-2</v>
      </c>
      <c r="U87" s="74">
        <v>1.7639100000000001E-2</v>
      </c>
      <c r="V87" s="74" t="s">
        <v>211</v>
      </c>
      <c r="W87" s="74">
        <v>1.8969199999999999E-2</v>
      </c>
      <c r="X87" s="74">
        <v>1.0022E-2</v>
      </c>
      <c r="Y87" s="74">
        <v>6.5934000000000001E-3</v>
      </c>
      <c r="Z87" s="74">
        <v>75</v>
      </c>
      <c r="AA87" s="74">
        <v>75</v>
      </c>
      <c r="AB87" s="74">
        <v>100</v>
      </c>
      <c r="AC87" s="74">
        <v>2.0757000000000002E-3</v>
      </c>
      <c r="AD87" s="73">
        <v>0</v>
      </c>
      <c r="AE87" s="213">
        <v>0</v>
      </c>
      <c r="AF87" s="213">
        <v>0</v>
      </c>
      <c r="AH87" s="89">
        <v>1980</v>
      </c>
      <c r="AI87" s="73">
        <v>1</v>
      </c>
      <c r="AJ87" s="74">
        <v>6.8049E-3</v>
      </c>
      <c r="AK87" s="74">
        <v>1.0531E-2</v>
      </c>
      <c r="AL87" s="74" t="s">
        <v>211</v>
      </c>
      <c r="AM87" s="74">
        <v>1.1325099999999999E-2</v>
      </c>
      <c r="AN87" s="74">
        <v>5.9833999999999998E-3</v>
      </c>
      <c r="AO87" s="74">
        <v>3.9363999999999996E-3</v>
      </c>
      <c r="AP87" s="74">
        <v>75</v>
      </c>
      <c r="AQ87" s="74">
        <v>75</v>
      </c>
      <c r="AR87" s="74">
        <v>100</v>
      </c>
      <c r="AS87" s="74">
        <v>9.2000000000000003E-4</v>
      </c>
      <c r="AT87" s="73">
        <v>0</v>
      </c>
      <c r="AU87" s="213">
        <v>0</v>
      </c>
      <c r="AV87" s="213">
        <v>0</v>
      </c>
      <c r="AW87" s="74" t="s">
        <v>211</v>
      </c>
      <c r="AY87" s="89">
        <v>1980</v>
      </c>
    </row>
    <row r="88" spans="2:51">
      <c r="B88" s="89">
        <v>1981</v>
      </c>
      <c r="C88" s="73">
        <v>0</v>
      </c>
      <c r="D88" s="74">
        <v>0</v>
      </c>
      <c r="E88" s="74" t="s">
        <v>211</v>
      </c>
      <c r="F88" s="74" t="s">
        <v>211</v>
      </c>
      <c r="G88" s="74" t="s">
        <v>211</v>
      </c>
      <c r="H88" s="74" t="s">
        <v>211</v>
      </c>
      <c r="I88" s="74" t="s">
        <v>211</v>
      </c>
      <c r="J88" s="74" t="s">
        <v>211</v>
      </c>
      <c r="K88" s="74" t="s">
        <v>211</v>
      </c>
      <c r="L88" s="74" t="s">
        <v>211</v>
      </c>
      <c r="M88" s="74" t="s">
        <v>211</v>
      </c>
      <c r="N88" s="73" t="s">
        <v>211</v>
      </c>
      <c r="O88" s="213" t="s">
        <v>211</v>
      </c>
      <c r="P88" s="213" t="s">
        <v>211</v>
      </c>
      <c r="R88" s="89">
        <v>1981</v>
      </c>
      <c r="S88" s="73">
        <v>0</v>
      </c>
      <c r="T88" s="74">
        <v>0</v>
      </c>
      <c r="U88" s="74" t="s">
        <v>211</v>
      </c>
      <c r="V88" s="74" t="s">
        <v>211</v>
      </c>
      <c r="W88" s="74" t="s">
        <v>211</v>
      </c>
      <c r="X88" s="74" t="s">
        <v>211</v>
      </c>
      <c r="Y88" s="74" t="s">
        <v>211</v>
      </c>
      <c r="Z88" s="74" t="s">
        <v>211</v>
      </c>
      <c r="AA88" s="74" t="s">
        <v>211</v>
      </c>
      <c r="AB88" s="74" t="s">
        <v>211</v>
      </c>
      <c r="AC88" s="74" t="s">
        <v>211</v>
      </c>
      <c r="AD88" s="73" t="s">
        <v>211</v>
      </c>
      <c r="AE88" s="213" t="s">
        <v>211</v>
      </c>
      <c r="AF88" s="213" t="s">
        <v>211</v>
      </c>
      <c r="AH88" s="89">
        <v>1981</v>
      </c>
      <c r="AI88" s="73">
        <v>0</v>
      </c>
      <c r="AJ88" s="74">
        <v>0</v>
      </c>
      <c r="AK88" s="74" t="s">
        <v>211</v>
      </c>
      <c r="AL88" s="74" t="s">
        <v>211</v>
      </c>
      <c r="AM88" s="74" t="s">
        <v>211</v>
      </c>
      <c r="AN88" s="74" t="s">
        <v>211</v>
      </c>
      <c r="AO88" s="74" t="s">
        <v>211</v>
      </c>
      <c r="AP88" s="74" t="s">
        <v>211</v>
      </c>
      <c r="AQ88" s="74" t="s">
        <v>211</v>
      </c>
      <c r="AR88" s="74" t="s">
        <v>211</v>
      </c>
      <c r="AS88" s="74" t="s">
        <v>211</v>
      </c>
      <c r="AT88" s="73" t="s">
        <v>211</v>
      </c>
      <c r="AU88" s="213" t="s">
        <v>211</v>
      </c>
      <c r="AV88" s="213" t="s">
        <v>211</v>
      </c>
      <c r="AW88" s="74" t="s">
        <v>211</v>
      </c>
      <c r="AY88" s="89">
        <v>1981</v>
      </c>
    </row>
    <row r="89" spans="2:51">
      <c r="B89" s="89">
        <v>1982</v>
      </c>
      <c r="C89" s="73">
        <v>1</v>
      </c>
      <c r="D89" s="74">
        <v>1.3191E-2</v>
      </c>
      <c r="E89" s="74">
        <v>2.4144100000000002E-2</v>
      </c>
      <c r="F89" s="74" t="s">
        <v>211</v>
      </c>
      <c r="G89" s="74">
        <v>2.59648E-2</v>
      </c>
      <c r="H89" s="74">
        <v>1.37179E-2</v>
      </c>
      <c r="I89" s="74">
        <v>9.0249000000000006E-3</v>
      </c>
      <c r="J89" s="74">
        <v>79</v>
      </c>
      <c r="K89" s="74">
        <v>79</v>
      </c>
      <c r="L89" s="74">
        <v>100</v>
      </c>
      <c r="M89" s="74">
        <v>1.5799E-3</v>
      </c>
      <c r="N89" s="73">
        <v>0</v>
      </c>
      <c r="O89" s="213">
        <v>0</v>
      </c>
      <c r="P89" s="213">
        <v>0</v>
      </c>
      <c r="R89" s="89">
        <v>1982</v>
      </c>
      <c r="S89" s="73">
        <v>0</v>
      </c>
      <c r="T89" s="74">
        <v>0</v>
      </c>
      <c r="U89" s="74" t="s">
        <v>211</v>
      </c>
      <c r="V89" s="74" t="s">
        <v>211</v>
      </c>
      <c r="W89" s="74" t="s">
        <v>211</v>
      </c>
      <c r="X89" s="74" t="s">
        <v>211</v>
      </c>
      <c r="Y89" s="74" t="s">
        <v>211</v>
      </c>
      <c r="Z89" s="74" t="s">
        <v>211</v>
      </c>
      <c r="AA89" s="74" t="s">
        <v>211</v>
      </c>
      <c r="AB89" s="74" t="s">
        <v>211</v>
      </c>
      <c r="AC89" s="74" t="s">
        <v>211</v>
      </c>
      <c r="AD89" s="73" t="s">
        <v>211</v>
      </c>
      <c r="AE89" s="213" t="s">
        <v>211</v>
      </c>
      <c r="AF89" s="213" t="s">
        <v>211</v>
      </c>
      <c r="AH89" s="89">
        <v>1982</v>
      </c>
      <c r="AI89" s="73">
        <v>1</v>
      </c>
      <c r="AJ89" s="74">
        <v>6.5858000000000002E-3</v>
      </c>
      <c r="AK89" s="74">
        <v>9.8413000000000007E-3</v>
      </c>
      <c r="AL89" s="74" t="s">
        <v>211</v>
      </c>
      <c r="AM89" s="74">
        <v>1.05834E-2</v>
      </c>
      <c r="AN89" s="74">
        <v>5.5915000000000001E-3</v>
      </c>
      <c r="AO89" s="74">
        <v>3.6786000000000002E-3</v>
      </c>
      <c r="AP89" s="74">
        <v>79</v>
      </c>
      <c r="AQ89" s="74">
        <v>79</v>
      </c>
      <c r="AR89" s="74">
        <v>100</v>
      </c>
      <c r="AS89" s="74">
        <v>8.7129999999999998E-4</v>
      </c>
      <c r="AT89" s="73">
        <v>0</v>
      </c>
      <c r="AU89" s="213">
        <v>0</v>
      </c>
      <c r="AV89" s="213">
        <v>0</v>
      </c>
      <c r="AW89" s="74" t="s">
        <v>211</v>
      </c>
      <c r="AY89" s="89">
        <v>1982</v>
      </c>
    </row>
    <row r="90" spans="2:51">
      <c r="B90" s="89">
        <v>1983</v>
      </c>
      <c r="C90" s="73">
        <v>0</v>
      </c>
      <c r="D90" s="74">
        <v>0</v>
      </c>
      <c r="E90" s="74" t="s">
        <v>211</v>
      </c>
      <c r="F90" s="74" t="s">
        <v>211</v>
      </c>
      <c r="G90" s="74" t="s">
        <v>211</v>
      </c>
      <c r="H90" s="74" t="s">
        <v>211</v>
      </c>
      <c r="I90" s="74" t="s">
        <v>211</v>
      </c>
      <c r="J90" s="74" t="s">
        <v>211</v>
      </c>
      <c r="K90" s="74" t="s">
        <v>211</v>
      </c>
      <c r="L90" s="74" t="s">
        <v>211</v>
      </c>
      <c r="M90" s="74" t="s">
        <v>211</v>
      </c>
      <c r="N90" s="73" t="s">
        <v>211</v>
      </c>
      <c r="O90" s="213" t="s">
        <v>211</v>
      </c>
      <c r="P90" s="213" t="s">
        <v>211</v>
      </c>
      <c r="R90" s="89">
        <v>1983</v>
      </c>
      <c r="S90" s="73">
        <v>0</v>
      </c>
      <c r="T90" s="74">
        <v>0</v>
      </c>
      <c r="U90" s="74" t="s">
        <v>211</v>
      </c>
      <c r="V90" s="74" t="s">
        <v>211</v>
      </c>
      <c r="W90" s="74" t="s">
        <v>211</v>
      </c>
      <c r="X90" s="74" t="s">
        <v>211</v>
      </c>
      <c r="Y90" s="74" t="s">
        <v>211</v>
      </c>
      <c r="Z90" s="74" t="s">
        <v>211</v>
      </c>
      <c r="AA90" s="74" t="s">
        <v>211</v>
      </c>
      <c r="AB90" s="74" t="s">
        <v>211</v>
      </c>
      <c r="AC90" s="74" t="s">
        <v>211</v>
      </c>
      <c r="AD90" s="73" t="s">
        <v>211</v>
      </c>
      <c r="AE90" s="213" t="s">
        <v>211</v>
      </c>
      <c r="AF90" s="213" t="s">
        <v>211</v>
      </c>
      <c r="AH90" s="89">
        <v>1983</v>
      </c>
      <c r="AI90" s="73">
        <v>0</v>
      </c>
      <c r="AJ90" s="74">
        <v>0</v>
      </c>
      <c r="AK90" s="74" t="s">
        <v>211</v>
      </c>
      <c r="AL90" s="74" t="s">
        <v>211</v>
      </c>
      <c r="AM90" s="74" t="s">
        <v>211</v>
      </c>
      <c r="AN90" s="74" t="s">
        <v>211</v>
      </c>
      <c r="AO90" s="74" t="s">
        <v>211</v>
      </c>
      <c r="AP90" s="74" t="s">
        <v>211</v>
      </c>
      <c r="AQ90" s="74" t="s">
        <v>211</v>
      </c>
      <c r="AR90" s="74" t="s">
        <v>211</v>
      </c>
      <c r="AS90" s="74" t="s">
        <v>211</v>
      </c>
      <c r="AT90" s="73" t="s">
        <v>211</v>
      </c>
      <c r="AU90" s="213" t="s">
        <v>211</v>
      </c>
      <c r="AV90" s="213" t="s">
        <v>211</v>
      </c>
      <c r="AW90" s="74" t="s">
        <v>211</v>
      </c>
      <c r="AY90" s="89">
        <v>1983</v>
      </c>
    </row>
    <row r="91" spans="2:51">
      <c r="B91" s="89">
        <v>1984</v>
      </c>
      <c r="C91" s="73">
        <v>0</v>
      </c>
      <c r="D91" s="74">
        <v>0</v>
      </c>
      <c r="E91" s="74" t="s">
        <v>211</v>
      </c>
      <c r="F91" s="74" t="s">
        <v>211</v>
      </c>
      <c r="G91" s="74" t="s">
        <v>211</v>
      </c>
      <c r="H91" s="74" t="s">
        <v>211</v>
      </c>
      <c r="I91" s="74" t="s">
        <v>211</v>
      </c>
      <c r="J91" s="74" t="s">
        <v>211</v>
      </c>
      <c r="K91" s="74" t="s">
        <v>211</v>
      </c>
      <c r="L91" s="74" t="s">
        <v>211</v>
      </c>
      <c r="M91" s="74" t="s">
        <v>211</v>
      </c>
      <c r="N91" s="73" t="s">
        <v>211</v>
      </c>
      <c r="O91" s="213" t="s">
        <v>211</v>
      </c>
      <c r="P91" s="213" t="s">
        <v>211</v>
      </c>
      <c r="R91" s="89">
        <v>1984</v>
      </c>
      <c r="S91" s="73">
        <v>1</v>
      </c>
      <c r="T91" s="74">
        <v>1.2818599999999999E-2</v>
      </c>
      <c r="U91" s="74">
        <v>1.5055600000000001E-2</v>
      </c>
      <c r="V91" s="74" t="s">
        <v>211</v>
      </c>
      <c r="W91" s="74">
        <v>1.8906699999999999E-2</v>
      </c>
      <c r="X91" s="74">
        <v>8.0586000000000008E-3</v>
      </c>
      <c r="Y91" s="74">
        <v>4.4278E-3</v>
      </c>
      <c r="Z91" s="74">
        <v>83</v>
      </c>
      <c r="AA91" s="74">
        <v>83</v>
      </c>
      <c r="AB91" s="74">
        <v>100</v>
      </c>
      <c r="AC91" s="74">
        <v>2.0029000000000002E-3</v>
      </c>
      <c r="AD91" s="73">
        <v>0</v>
      </c>
      <c r="AE91" s="213">
        <v>0</v>
      </c>
      <c r="AF91" s="213">
        <v>0</v>
      </c>
      <c r="AH91" s="89">
        <v>1984</v>
      </c>
      <c r="AI91" s="73">
        <v>1</v>
      </c>
      <c r="AJ91" s="74">
        <v>6.4187000000000003E-3</v>
      </c>
      <c r="AK91" s="74">
        <v>9.7687E-3</v>
      </c>
      <c r="AL91" s="74" t="s">
        <v>211</v>
      </c>
      <c r="AM91" s="74">
        <v>1.2267399999999999E-2</v>
      </c>
      <c r="AN91" s="74">
        <v>5.2287000000000002E-3</v>
      </c>
      <c r="AO91" s="74">
        <v>2.8728999999999998E-3</v>
      </c>
      <c r="AP91" s="74">
        <v>83</v>
      </c>
      <c r="AQ91" s="74">
        <v>83</v>
      </c>
      <c r="AR91" s="74">
        <v>100</v>
      </c>
      <c r="AS91" s="74">
        <v>9.098E-4</v>
      </c>
      <c r="AT91" s="73">
        <v>0</v>
      </c>
      <c r="AU91" s="213">
        <v>0</v>
      </c>
      <c r="AV91" s="213">
        <v>0</v>
      </c>
      <c r="AW91" s="74" t="s">
        <v>211</v>
      </c>
      <c r="AY91" s="89">
        <v>1984</v>
      </c>
    </row>
    <row r="92" spans="2:51">
      <c r="B92" s="89">
        <v>1985</v>
      </c>
      <c r="C92" s="73">
        <v>0</v>
      </c>
      <c r="D92" s="74">
        <v>0</v>
      </c>
      <c r="E92" s="74" t="s">
        <v>211</v>
      </c>
      <c r="F92" s="74" t="s">
        <v>211</v>
      </c>
      <c r="G92" s="74" t="s">
        <v>211</v>
      </c>
      <c r="H92" s="74" t="s">
        <v>211</v>
      </c>
      <c r="I92" s="74" t="s">
        <v>211</v>
      </c>
      <c r="J92" s="74" t="s">
        <v>211</v>
      </c>
      <c r="K92" s="74" t="s">
        <v>211</v>
      </c>
      <c r="L92" s="74" t="s">
        <v>211</v>
      </c>
      <c r="M92" s="74" t="s">
        <v>211</v>
      </c>
      <c r="N92" s="73" t="s">
        <v>211</v>
      </c>
      <c r="O92" s="213" t="s">
        <v>211</v>
      </c>
      <c r="P92" s="213" t="s">
        <v>211</v>
      </c>
      <c r="R92" s="89">
        <v>1985</v>
      </c>
      <c r="S92" s="73">
        <v>3</v>
      </c>
      <c r="T92" s="74">
        <v>3.79479E-2</v>
      </c>
      <c r="U92" s="74">
        <v>4.4465999999999999E-2</v>
      </c>
      <c r="V92" s="74" t="s">
        <v>211</v>
      </c>
      <c r="W92" s="74">
        <v>5.1723100000000001E-2</v>
      </c>
      <c r="X92" s="74">
        <v>2.3617300000000001E-2</v>
      </c>
      <c r="Y92" s="74">
        <v>1.65007E-2</v>
      </c>
      <c r="Z92" s="74">
        <v>82</v>
      </c>
      <c r="AA92" s="74">
        <v>79</v>
      </c>
      <c r="AB92" s="74">
        <v>100</v>
      </c>
      <c r="AC92" s="74">
        <v>5.4892999999999999E-3</v>
      </c>
      <c r="AD92" s="73">
        <v>0</v>
      </c>
      <c r="AE92" s="213">
        <v>0</v>
      </c>
      <c r="AF92" s="213">
        <v>0</v>
      </c>
      <c r="AH92" s="89">
        <v>1985</v>
      </c>
      <c r="AI92" s="73">
        <v>3</v>
      </c>
      <c r="AJ92" s="74">
        <v>1.9001400000000002E-2</v>
      </c>
      <c r="AK92" s="74">
        <v>2.85136E-2</v>
      </c>
      <c r="AL92" s="74" t="s">
        <v>211</v>
      </c>
      <c r="AM92" s="74">
        <v>3.3523999999999998E-2</v>
      </c>
      <c r="AN92" s="74">
        <v>1.4993899999999999E-2</v>
      </c>
      <c r="AO92" s="74">
        <v>1.057E-2</v>
      </c>
      <c r="AP92" s="74">
        <v>82</v>
      </c>
      <c r="AQ92" s="74">
        <v>79</v>
      </c>
      <c r="AR92" s="74">
        <v>100</v>
      </c>
      <c r="AS92" s="74">
        <v>2.5251000000000002E-3</v>
      </c>
      <c r="AT92" s="73">
        <v>0</v>
      </c>
      <c r="AU92" s="213">
        <v>0</v>
      </c>
      <c r="AV92" s="213">
        <v>0</v>
      </c>
      <c r="AW92" s="74" t="s">
        <v>211</v>
      </c>
      <c r="AY92" s="89">
        <v>1985</v>
      </c>
    </row>
    <row r="93" spans="2:51">
      <c r="B93" s="89">
        <v>1986</v>
      </c>
      <c r="C93" s="73">
        <v>1</v>
      </c>
      <c r="D93" s="74">
        <v>1.2499700000000001E-2</v>
      </c>
      <c r="E93" s="74">
        <v>1.3503100000000001E-2</v>
      </c>
      <c r="F93" s="74" t="s">
        <v>211</v>
      </c>
      <c r="G93" s="74">
        <v>1.5531400000000001E-2</v>
      </c>
      <c r="H93" s="74">
        <v>1.18233E-2</v>
      </c>
      <c r="I93" s="74">
        <v>1.03941E-2</v>
      </c>
      <c r="J93" s="74">
        <v>55</v>
      </c>
      <c r="K93" s="74">
        <v>55</v>
      </c>
      <c r="L93" s="74">
        <v>100</v>
      </c>
      <c r="M93" s="74">
        <v>1.6075E-3</v>
      </c>
      <c r="N93" s="73">
        <v>20</v>
      </c>
      <c r="O93" s="213">
        <v>2.5752000000000001E-3</v>
      </c>
      <c r="P93" s="213">
        <v>2.7637999999999999E-3</v>
      </c>
      <c r="R93" s="89">
        <v>1986</v>
      </c>
      <c r="S93" s="73">
        <v>0</v>
      </c>
      <c r="T93" s="74">
        <v>0</v>
      </c>
      <c r="U93" s="74" t="s">
        <v>211</v>
      </c>
      <c r="V93" s="74" t="s">
        <v>211</v>
      </c>
      <c r="W93" s="74" t="s">
        <v>211</v>
      </c>
      <c r="X93" s="74" t="s">
        <v>211</v>
      </c>
      <c r="Y93" s="74" t="s">
        <v>211</v>
      </c>
      <c r="Z93" s="74" t="s">
        <v>211</v>
      </c>
      <c r="AA93" s="74" t="s">
        <v>211</v>
      </c>
      <c r="AB93" s="74" t="s">
        <v>211</v>
      </c>
      <c r="AC93" s="74" t="s">
        <v>211</v>
      </c>
      <c r="AD93" s="73" t="s">
        <v>211</v>
      </c>
      <c r="AE93" s="213" t="s">
        <v>211</v>
      </c>
      <c r="AF93" s="213" t="s">
        <v>211</v>
      </c>
      <c r="AH93" s="89">
        <v>1986</v>
      </c>
      <c r="AI93" s="73">
        <v>1</v>
      </c>
      <c r="AJ93" s="74">
        <v>6.2427999999999997E-3</v>
      </c>
      <c r="AK93" s="74">
        <v>6.8777999999999999E-3</v>
      </c>
      <c r="AL93" s="74" t="s">
        <v>211</v>
      </c>
      <c r="AM93" s="74">
        <v>7.9109000000000002E-3</v>
      </c>
      <c r="AN93" s="74">
        <v>6.0222000000000001E-3</v>
      </c>
      <c r="AO93" s="74">
        <v>5.2943E-3</v>
      </c>
      <c r="AP93" s="74">
        <v>55</v>
      </c>
      <c r="AQ93" s="74">
        <v>55</v>
      </c>
      <c r="AR93" s="74">
        <v>100</v>
      </c>
      <c r="AS93" s="74">
        <v>8.6970000000000005E-4</v>
      </c>
      <c r="AT93" s="73">
        <v>20</v>
      </c>
      <c r="AU93" s="213">
        <v>1.3004E-3</v>
      </c>
      <c r="AV93" s="213">
        <v>1.7956999999999999E-3</v>
      </c>
      <c r="AW93" s="74" t="s">
        <v>211</v>
      </c>
      <c r="AY93" s="89">
        <v>1986</v>
      </c>
    </row>
    <row r="94" spans="2:51">
      <c r="B94" s="89">
        <v>1987</v>
      </c>
      <c r="C94" s="73">
        <v>0</v>
      </c>
      <c r="D94" s="74">
        <v>0</v>
      </c>
      <c r="E94" s="74" t="s">
        <v>211</v>
      </c>
      <c r="F94" s="74" t="s">
        <v>211</v>
      </c>
      <c r="G94" s="74" t="s">
        <v>211</v>
      </c>
      <c r="H94" s="74" t="s">
        <v>211</v>
      </c>
      <c r="I94" s="74" t="s">
        <v>211</v>
      </c>
      <c r="J94" s="74" t="s">
        <v>211</v>
      </c>
      <c r="K94" s="74" t="s">
        <v>211</v>
      </c>
      <c r="L94" s="74" t="s">
        <v>211</v>
      </c>
      <c r="M94" s="74" t="s">
        <v>211</v>
      </c>
      <c r="N94" s="73" t="s">
        <v>211</v>
      </c>
      <c r="O94" s="213" t="s">
        <v>211</v>
      </c>
      <c r="P94" s="213" t="s">
        <v>211</v>
      </c>
      <c r="R94" s="89">
        <v>1987</v>
      </c>
      <c r="S94" s="73">
        <v>1</v>
      </c>
      <c r="T94" s="74">
        <v>1.2276499999999999E-2</v>
      </c>
      <c r="U94" s="74">
        <v>1.4057E-2</v>
      </c>
      <c r="V94" s="74" t="s">
        <v>211</v>
      </c>
      <c r="W94" s="74">
        <v>1.8684300000000001E-2</v>
      </c>
      <c r="X94" s="74">
        <v>6.4818999999999996E-3</v>
      </c>
      <c r="Y94" s="74">
        <v>5.1444000000000004E-3</v>
      </c>
      <c r="Z94" s="74">
        <v>87</v>
      </c>
      <c r="AA94" s="74">
        <v>87</v>
      </c>
      <c r="AB94" s="74">
        <v>100</v>
      </c>
      <c r="AC94" s="74">
        <v>1.8619000000000001E-3</v>
      </c>
      <c r="AD94" s="73">
        <v>0</v>
      </c>
      <c r="AE94" s="213">
        <v>0</v>
      </c>
      <c r="AF94" s="213">
        <v>0</v>
      </c>
      <c r="AH94" s="89">
        <v>1987</v>
      </c>
      <c r="AI94" s="73">
        <v>1</v>
      </c>
      <c r="AJ94" s="74">
        <v>6.1485999999999997E-3</v>
      </c>
      <c r="AK94" s="74">
        <v>1.02381E-2</v>
      </c>
      <c r="AL94" s="74" t="s">
        <v>211</v>
      </c>
      <c r="AM94" s="74">
        <v>1.36083E-2</v>
      </c>
      <c r="AN94" s="74">
        <v>4.7209000000000001E-3</v>
      </c>
      <c r="AO94" s="74">
        <v>3.7467999999999998E-3</v>
      </c>
      <c r="AP94" s="74">
        <v>87</v>
      </c>
      <c r="AQ94" s="74">
        <v>87</v>
      </c>
      <c r="AR94" s="74">
        <v>100</v>
      </c>
      <c r="AS94" s="74">
        <v>8.5240000000000001E-4</v>
      </c>
      <c r="AT94" s="73">
        <v>0</v>
      </c>
      <c r="AU94" s="213">
        <v>0</v>
      </c>
      <c r="AV94" s="213">
        <v>0</v>
      </c>
      <c r="AW94" s="74" t="s">
        <v>211</v>
      </c>
      <c r="AY94" s="89">
        <v>1987</v>
      </c>
    </row>
    <row r="95" spans="2:51">
      <c r="B95" s="89">
        <v>1988</v>
      </c>
      <c r="C95" s="73">
        <v>0</v>
      </c>
      <c r="D95" s="74">
        <v>0</v>
      </c>
      <c r="E95" s="74" t="s">
        <v>211</v>
      </c>
      <c r="F95" s="74" t="s">
        <v>211</v>
      </c>
      <c r="G95" s="74" t="s">
        <v>211</v>
      </c>
      <c r="H95" s="74" t="s">
        <v>211</v>
      </c>
      <c r="I95" s="74" t="s">
        <v>211</v>
      </c>
      <c r="J95" s="74" t="s">
        <v>211</v>
      </c>
      <c r="K95" s="74" t="s">
        <v>211</v>
      </c>
      <c r="L95" s="74" t="s">
        <v>211</v>
      </c>
      <c r="M95" s="74" t="s">
        <v>211</v>
      </c>
      <c r="N95" s="73" t="s">
        <v>211</v>
      </c>
      <c r="O95" s="213" t="s">
        <v>211</v>
      </c>
      <c r="P95" s="213" t="s">
        <v>211</v>
      </c>
      <c r="R95" s="89">
        <v>1988</v>
      </c>
      <c r="S95" s="73">
        <v>3</v>
      </c>
      <c r="T95" s="74">
        <v>3.6217800000000001E-2</v>
      </c>
      <c r="U95" s="74">
        <v>3.7757600000000002E-2</v>
      </c>
      <c r="V95" s="74" t="s">
        <v>211</v>
      </c>
      <c r="W95" s="74">
        <v>4.3337300000000002E-2</v>
      </c>
      <c r="X95" s="74">
        <v>2.3573299999999998E-2</v>
      </c>
      <c r="Y95" s="74">
        <v>1.88264E-2</v>
      </c>
      <c r="Z95" s="74">
        <v>75.666667000000004</v>
      </c>
      <c r="AA95" s="74">
        <v>72</v>
      </c>
      <c r="AB95" s="74">
        <v>100</v>
      </c>
      <c r="AC95" s="74">
        <v>5.4761000000000002E-3</v>
      </c>
      <c r="AD95" s="73">
        <v>7</v>
      </c>
      <c r="AE95" s="213">
        <v>8.9190000000000005E-4</v>
      </c>
      <c r="AF95" s="213">
        <v>1.7875E-3</v>
      </c>
      <c r="AH95" s="89">
        <v>1988</v>
      </c>
      <c r="AI95" s="73">
        <v>3</v>
      </c>
      <c r="AJ95" s="74">
        <v>1.81464E-2</v>
      </c>
      <c r="AK95" s="74">
        <v>2.2077599999999999E-2</v>
      </c>
      <c r="AL95" s="74" t="s">
        <v>211</v>
      </c>
      <c r="AM95" s="74">
        <v>2.5452800000000001E-2</v>
      </c>
      <c r="AN95" s="74">
        <v>1.3690900000000001E-2</v>
      </c>
      <c r="AO95" s="74">
        <v>1.0795000000000001E-2</v>
      </c>
      <c r="AP95" s="74">
        <v>75.666667000000004</v>
      </c>
      <c r="AQ95" s="74">
        <v>72</v>
      </c>
      <c r="AR95" s="74">
        <v>100</v>
      </c>
      <c r="AS95" s="74">
        <v>2.5027999999999999E-3</v>
      </c>
      <c r="AT95" s="73">
        <v>7</v>
      </c>
      <c r="AU95" s="213">
        <v>4.4180000000000001E-4</v>
      </c>
      <c r="AV95" s="213">
        <v>6.1859999999999997E-4</v>
      </c>
      <c r="AW95" s="74" t="s">
        <v>211</v>
      </c>
      <c r="AY95" s="89">
        <v>1988</v>
      </c>
    </row>
    <row r="96" spans="2:51">
      <c r="B96" s="89">
        <v>1989</v>
      </c>
      <c r="C96" s="73">
        <v>2</v>
      </c>
      <c r="D96" s="74">
        <v>2.3844799999999999E-2</v>
      </c>
      <c r="E96" s="74">
        <v>4.45428E-2</v>
      </c>
      <c r="F96" s="74" t="s">
        <v>211</v>
      </c>
      <c r="G96" s="74">
        <v>5.5338999999999999E-2</v>
      </c>
      <c r="H96" s="74">
        <v>2.9666100000000001E-2</v>
      </c>
      <c r="I96" s="74">
        <v>3.1343599999999999E-2</v>
      </c>
      <c r="J96" s="74">
        <v>45.5</v>
      </c>
      <c r="K96" s="74">
        <v>45.5</v>
      </c>
      <c r="L96" s="74">
        <v>100</v>
      </c>
      <c r="M96" s="74">
        <v>2.9884E-3</v>
      </c>
      <c r="N96" s="73">
        <v>74</v>
      </c>
      <c r="O96" s="213">
        <v>9.1125000000000008E-3</v>
      </c>
      <c r="P96" s="213">
        <v>1.0265399999999999E-2</v>
      </c>
      <c r="R96" s="89">
        <v>1989</v>
      </c>
      <c r="S96" s="73">
        <v>0</v>
      </c>
      <c r="T96" s="74">
        <v>0</v>
      </c>
      <c r="U96" s="74" t="s">
        <v>211</v>
      </c>
      <c r="V96" s="74" t="s">
        <v>211</v>
      </c>
      <c r="W96" s="74" t="s">
        <v>211</v>
      </c>
      <c r="X96" s="74" t="s">
        <v>211</v>
      </c>
      <c r="Y96" s="74" t="s">
        <v>211</v>
      </c>
      <c r="Z96" s="74" t="s">
        <v>211</v>
      </c>
      <c r="AA96" s="74" t="s">
        <v>211</v>
      </c>
      <c r="AB96" s="74" t="s">
        <v>211</v>
      </c>
      <c r="AC96" s="74" t="s">
        <v>211</v>
      </c>
      <c r="AD96" s="73" t="s">
        <v>211</v>
      </c>
      <c r="AE96" s="213" t="s">
        <v>211</v>
      </c>
      <c r="AF96" s="213" t="s">
        <v>211</v>
      </c>
      <c r="AH96" s="89">
        <v>1989</v>
      </c>
      <c r="AI96" s="73">
        <v>2</v>
      </c>
      <c r="AJ96" s="74">
        <v>1.18946E-2</v>
      </c>
      <c r="AK96" s="74">
        <v>1.4852300000000001E-2</v>
      </c>
      <c r="AL96" s="74" t="s">
        <v>211</v>
      </c>
      <c r="AM96" s="74">
        <v>1.7761200000000001E-2</v>
      </c>
      <c r="AN96" s="74">
        <v>1.1522900000000001E-2</v>
      </c>
      <c r="AO96" s="74">
        <v>1.3139400000000001E-2</v>
      </c>
      <c r="AP96" s="74">
        <v>45.5</v>
      </c>
      <c r="AQ96" s="74">
        <v>45.5</v>
      </c>
      <c r="AR96" s="74">
        <v>100</v>
      </c>
      <c r="AS96" s="74">
        <v>1.6099E-3</v>
      </c>
      <c r="AT96" s="73">
        <v>74</v>
      </c>
      <c r="AU96" s="213">
        <v>4.5975E-3</v>
      </c>
      <c r="AV96" s="213">
        <v>6.6925999999999999E-3</v>
      </c>
      <c r="AW96" s="74" t="s">
        <v>211</v>
      </c>
      <c r="AY96" s="89">
        <v>1989</v>
      </c>
    </row>
    <row r="97" spans="2:51">
      <c r="B97" s="89">
        <v>1990</v>
      </c>
      <c r="C97" s="73">
        <v>0</v>
      </c>
      <c r="D97" s="74">
        <v>0</v>
      </c>
      <c r="E97" s="74" t="s">
        <v>211</v>
      </c>
      <c r="F97" s="74" t="s">
        <v>211</v>
      </c>
      <c r="G97" s="74" t="s">
        <v>211</v>
      </c>
      <c r="H97" s="74" t="s">
        <v>211</v>
      </c>
      <c r="I97" s="74" t="s">
        <v>211</v>
      </c>
      <c r="J97" s="74" t="s">
        <v>211</v>
      </c>
      <c r="K97" s="74" t="s">
        <v>211</v>
      </c>
      <c r="L97" s="74" t="s">
        <v>211</v>
      </c>
      <c r="M97" s="74" t="s">
        <v>211</v>
      </c>
      <c r="N97" s="73" t="s">
        <v>211</v>
      </c>
      <c r="O97" s="213" t="s">
        <v>211</v>
      </c>
      <c r="P97" s="213" t="s">
        <v>211</v>
      </c>
      <c r="R97" s="89">
        <v>1990</v>
      </c>
      <c r="S97" s="73">
        <v>3</v>
      </c>
      <c r="T97" s="74">
        <v>3.5071900000000003E-2</v>
      </c>
      <c r="U97" s="74">
        <v>3.6796099999999998E-2</v>
      </c>
      <c r="V97" s="74" t="s">
        <v>211</v>
      </c>
      <c r="W97" s="74">
        <v>4.1357199999999997E-2</v>
      </c>
      <c r="X97" s="74">
        <v>2.5022699999999998E-2</v>
      </c>
      <c r="Y97" s="74">
        <v>2.1264100000000001E-2</v>
      </c>
      <c r="Z97" s="74">
        <v>66.333332999999996</v>
      </c>
      <c r="AA97" s="74">
        <v>71</v>
      </c>
      <c r="AB97" s="74">
        <v>100</v>
      </c>
      <c r="AC97" s="74">
        <v>5.4149999999999997E-3</v>
      </c>
      <c r="AD97" s="73">
        <v>41</v>
      </c>
      <c r="AE97" s="213">
        <v>5.0691E-3</v>
      </c>
      <c r="AF97" s="213">
        <v>1.0859300000000001E-2</v>
      </c>
      <c r="AH97" s="89">
        <v>1990</v>
      </c>
      <c r="AI97" s="73">
        <v>3</v>
      </c>
      <c r="AJ97" s="74">
        <v>1.75797E-2</v>
      </c>
      <c r="AK97" s="74">
        <v>2.1869599999999999E-2</v>
      </c>
      <c r="AL97" s="74" t="s">
        <v>211</v>
      </c>
      <c r="AM97" s="74">
        <v>2.5135600000000001E-2</v>
      </c>
      <c r="AN97" s="74">
        <v>1.42509E-2</v>
      </c>
      <c r="AO97" s="74">
        <v>1.2061799999999999E-2</v>
      </c>
      <c r="AP97" s="74">
        <v>66.333332999999996</v>
      </c>
      <c r="AQ97" s="74">
        <v>71</v>
      </c>
      <c r="AR97" s="74">
        <v>100</v>
      </c>
      <c r="AS97" s="74">
        <v>2.4987999999999998E-3</v>
      </c>
      <c r="AT97" s="73">
        <v>41</v>
      </c>
      <c r="AU97" s="213">
        <v>2.5119000000000001E-3</v>
      </c>
      <c r="AV97" s="213">
        <v>3.7574000000000001E-3</v>
      </c>
      <c r="AW97" s="74" t="s">
        <v>211</v>
      </c>
      <c r="AY97" s="89">
        <v>1990</v>
      </c>
    </row>
    <row r="98" spans="2:51">
      <c r="B98" s="89">
        <v>1991</v>
      </c>
      <c r="C98" s="73">
        <v>0</v>
      </c>
      <c r="D98" s="74">
        <v>0</v>
      </c>
      <c r="E98" s="74" t="s">
        <v>211</v>
      </c>
      <c r="F98" s="74" t="s">
        <v>211</v>
      </c>
      <c r="G98" s="74" t="s">
        <v>211</v>
      </c>
      <c r="H98" s="74" t="s">
        <v>211</v>
      </c>
      <c r="I98" s="74" t="s">
        <v>211</v>
      </c>
      <c r="J98" s="74" t="s">
        <v>211</v>
      </c>
      <c r="K98" s="74" t="s">
        <v>211</v>
      </c>
      <c r="L98" s="74" t="s">
        <v>211</v>
      </c>
      <c r="M98" s="74" t="s">
        <v>211</v>
      </c>
      <c r="N98" s="73" t="s">
        <v>211</v>
      </c>
      <c r="O98" s="213" t="s">
        <v>211</v>
      </c>
      <c r="P98" s="213" t="s">
        <v>211</v>
      </c>
      <c r="R98" s="89">
        <v>1991</v>
      </c>
      <c r="S98" s="73">
        <v>1</v>
      </c>
      <c r="T98" s="74">
        <v>1.15359E-2</v>
      </c>
      <c r="U98" s="74">
        <v>1.16916E-2</v>
      </c>
      <c r="V98" s="74" t="s">
        <v>211</v>
      </c>
      <c r="W98" s="74">
        <v>1.46821E-2</v>
      </c>
      <c r="X98" s="74">
        <v>6.2579999999999997E-3</v>
      </c>
      <c r="Y98" s="74">
        <v>3.4383999999999999E-3</v>
      </c>
      <c r="Z98" s="74">
        <v>82</v>
      </c>
      <c r="AA98" s="74">
        <v>82</v>
      </c>
      <c r="AB98" s="74">
        <v>100</v>
      </c>
      <c r="AC98" s="74">
        <v>1.8155999999999999E-3</v>
      </c>
      <c r="AD98" s="73">
        <v>0</v>
      </c>
      <c r="AE98" s="213">
        <v>0</v>
      </c>
      <c r="AF98" s="213">
        <v>0</v>
      </c>
      <c r="AH98" s="89">
        <v>1991</v>
      </c>
      <c r="AI98" s="73">
        <v>1</v>
      </c>
      <c r="AJ98" s="74">
        <v>5.7857000000000004E-3</v>
      </c>
      <c r="AK98" s="74">
        <v>7.3974000000000002E-3</v>
      </c>
      <c r="AL98" s="74" t="s">
        <v>211</v>
      </c>
      <c r="AM98" s="74">
        <v>9.2896000000000003E-3</v>
      </c>
      <c r="AN98" s="74">
        <v>3.9595000000000003E-3</v>
      </c>
      <c r="AO98" s="74">
        <v>2.1754999999999999E-3</v>
      </c>
      <c r="AP98" s="74">
        <v>82</v>
      </c>
      <c r="AQ98" s="74">
        <v>82</v>
      </c>
      <c r="AR98" s="74">
        <v>100</v>
      </c>
      <c r="AS98" s="74">
        <v>8.3929999999999996E-4</v>
      </c>
      <c r="AT98" s="73">
        <v>0</v>
      </c>
      <c r="AU98" s="213">
        <v>0</v>
      </c>
      <c r="AV98" s="213">
        <v>0</v>
      </c>
      <c r="AW98" s="74" t="s">
        <v>211</v>
      </c>
      <c r="AY98" s="89">
        <v>1991</v>
      </c>
    </row>
    <row r="99" spans="2:51">
      <c r="B99" s="89">
        <v>1992</v>
      </c>
      <c r="C99" s="73">
        <v>2</v>
      </c>
      <c r="D99" s="74">
        <v>2.29667E-2</v>
      </c>
      <c r="E99" s="74">
        <v>4.5404600000000003E-2</v>
      </c>
      <c r="F99" s="74" t="s">
        <v>211</v>
      </c>
      <c r="G99" s="74">
        <v>5.61585E-2</v>
      </c>
      <c r="H99" s="74">
        <v>2.2705099999999999E-2</v>
      </c>
      <c r="I99" s="74">
        <v>1.6745800000000002E-2</v>
      </c>
      <c r="J99" s="74">
        <v>86</v>
      </c>
      <c r="K99" s="74">
        <v>86</v>
      </c>
      <c r="L99" s="74">
        <v>100</v>
      </c>
      <c r="M99" s="74">
        <v>3.0249999999999999E-3</v>
      </c>
      <c r="N99" s="73">
        <v>0</v>
      </c>
      <c r="O99" s="213">
        <v>0</v>
      </c>
      <c r="P99" s="213">
        <v>0</v>
      </c>
      <c r="R99" s="89">
        <v>1992</v>
      </c>
      <c r="S99" s="73">
        <v>1</v>
      </c>
      <c r="T99" s="74">
        <v>1.1402000000000001E-2</v>
      </c>
      <c r="U99" s="74">
        <v>1.18365E-2</v>
      </c>
      <c r="V99" s="74" t="s">
        <v>211</v>
      </c>
      <c r="W99" s="74">
        <v>1.5732800000000002E-2</v>
      </c>
      <c r="X99" s="74">
        <v>5.4578999999999999E-3</v>
      </c>
      <c r="Y99" s="74">
        <v>4.3317E-3</v>
      </c>
      <c r="Z99" s="74">
        <v>85</v>
      </c>
      <c r="AA99" s="74">
        <v>85</v>
      </c>
      <c r="AB99" s="74">
        <v>100</v>
      </c>
      <c r="AC99" s="74">
        <v>1.7378000000000001E-3</v>
      </c>
      <c r="AD99" s="73">
        <v>0</v>
      </c>
      <c r="AE99" s="213">
        <v>0</v>
      </c>
      <c r="AF99" s="213">
        <v>0</v>
      </c>
      <c r="AH99" s="89">
        <v>1992</v>
      </c>
      <c r="AI99" s="73">
        <v>3</v>
      </c>
      <c r="AJ99" s="74">
        <v>1.71638E-2</v>
      </c>
      <c r="AK99" s="74">
        <v>2.3636899999999999E-2</v>
      </c>
      <c r="AL99" s="74" t="s">
        <v>211</v>
      </c>
      <c r="AM99" s="74">
        <v>2.9680600000000001E-2</v>
      </c>
      <c r="AN99" s="74">
        <v>1.1632099999999999E-2</v>
      </c>
      <c r="AO99" s="74">
        <v>8.7037999999999994E-3</v>
      </c>
      <c r="AP99" s="74">
        <v>85.666667000000004</v>
      </c>
      <c r="AQ99" s="74">
        <v>85</v>
      </c>
      <c r="AR99" s="74">
        <v>100</v>
      </c>
      <c r="AS99" s="74">
        <v>2.4260000000000002E-3</v>
      </c>
      <c r="AT99" s="73">
        <v>0</v>
      </c>
      <c r="AU99" s="213">
        <v>0</v>
      </c>
      <c r="AV99" s="213">
        <v>0</v>
      </c>
      <c r="AW99" s="74">
        <v>3.8359928999999999</v>
      </c>
      <c r="AY99" s="89">
        <v>1992</v>
      </c>
    </row>
    <row r="100" spans="2:51">
      <c r="B100" s="89">
        <v>1993</v>
      </c>
      <c r="C100" s="73">
        <v>1</v>
      </c>
      <c r="D100" s="74">
        <v>1.1387E-2</v>
      </c>
      <c r="E100" s="74">
        <v>1.35742E-2</v>
      </c>
      <c r="F100" s="74" t="s">
        <v>211</v>
      </c>
      <c r="G100" s="74">
        <v>1.5613200000000001E-2</v>
      </c>
      <c r="H100" s="74">
        <v>1.18855E-2</v>
      </c>
      <c r="I100" s="74">
        <v>1.0448799999999999E-2</v>
      </c>
      <c r="J100" s="74">
        <v>57</v>
      </c>
      <c r="K100" s="74">
        <v>57</v>
      </c>
      <c r="L100" s="74">
        <v>100</v>
      </c>
      <c r="M100" s="74">
        <v>1.5364E-3</v>
      </c>
      <c r="N100" s="73">
        <v>18</v>
      </c>
      <c r="O100" s="213">
        <v>2.1237000000000001E-3</v>
      </c>
      <c r="P100" s="213">
        <v>2.7567999999999998E-3</v>
      </c>
      <c r="R100" s="89">
        <v>1993</v>
      </c>
      <c r="S100" s="73">
        <v>2</v>
      </c>
      <c r="T100" s="74">
        <v>2.2591699999999999E-2</v>
      </c>
      <c r="U100" s="74">
        <v>2.2484500000000001E-2</v>
      </c>
      <c r="V100" s="74" t="s">
        <v>211</v>
      </c>
      <c r="W100" s="74">
        <v>2.98859E-2</v>
      </c>
      <c r="X100" s="74">
        <v>1.0367899999999999E-2</v>
      </c>
      <c r="Y100" s="74">
        <v>8.2284999999999997E-3</v>
      </c>
      <c r="Z100" s="74">
        <v>91</v>
      </c>
      <c r="AA100" s="74">
        <v>91</v>
      </c>
      <c r="AB100" s="74">
        <v>100</v>
      </c>
      <c r="AC100" s="74">
        <v>3.5392000000000002E-3</v>
      </c>
      <c r="AD100" s="73">
        <v>0</v>
      </c>
      <c r="AE100" s="213">
        <v>0</v>
      </c>
      <c r="AF100" s="213">
        <v>0</v>
      </c>
      <c r="AH100" s="89">
        <v>1993</v>
      </c>
      <c r="AI100" s="73">
        <v>3</v>
      </c>
      <c r="AJ100" s="74">
        <v>1.7011800000000001E-2</v>
      </c>
      <c r="AK100" s="74">
        <v>2.2762399999999999E-2</v>
      </c>
      <c r="AL100" s="74" t="s">
        <v>211</v>
      </c>
      <c r="AM100" s="74">
        <v>2.9028100000000001E-2</v>
      </c>
      <c r="AN100" s="74">
        <v>1.33382E-2</v>
      </c>
      <c r="AO100" s="74">
        <v>1.1098999999999999E-2</v>
      </c>
      <c r="AP100" s="74">
        <v>79.666667000000004</v>
      </c>
      <c r="AQ100" s="74">
        <v>91</v>
      </c>
      <c r="AR100" s="74">
        <v>100</v>
      </c>
      <c r="AS100" s="74">
        <v>2.4670999999999998E-3</v>
      </c>
      <c r="AT100" s="73">
        <v>18</v>
      </c>
      <c r="AU100" s="213">
        <v>1.0702000000000001E-3</v>
      </c>
      <c r="AV100" s="213">
        <v>1.7968000000000001E-3</v>
      </c>
      <c r="AW100" s="74">
        <v>0.60371419999999998</v>
      </c>
      <c r="AY100" s="89">
        <v>1993</v>
      </c>
    </row>
    <row r="101" spans="2:51">
      <c r="B101" s="89">
        <v>1994</v>
      </c>
      <c r="C101" s="73">
        <v>2</v>
      </c>
      <c r="D101" s="74">
        <v>2.2564000000000001E-2</v>
      </c>
      <c r="E101" s="74">
        <v>3.0527599999999998E-2</v>
      </c>
      <c r="F101" s="74" t="s">
        <v>211</v>
      </c>
      <c r="G101" s="74">
        <v>3.6939199999999998E-2</v>
      </c>
      <c r="H101" s="74">
        <v>2.0843299999999999E-2</v>
      </c>
      <c r="I101" s="74">
        <v>1.5271699999999999E-2</v>
      </c>
      <c r="J101" s="74">
        <v>67.5</v>
      </c>
      <c r="K101" s="74">
        <v>67.5</v>
      </c>
      <c r="L101" s="74">
        <v>100</v>
      </c>
      <c r="M101" s="74">
        <v>2.9645000000000001E-3</v>
      </c>
      <c r="N101" s="73">
        <v>20</v>
      </c>
      <c r="O101" s="213">
        <v>2.3394000000000002E-3</v>
      </c>
      <c r="P101" s="213">
        <v>3.0901000000000001E-3</v>
      </c>
      <c r="R101" s="89">
        <v>1994</v>
      </c>
      <c r="S101" s="73">
        <v>2</v>
      </c>
      <c r="T101" s="74">
        <v>2.2366899999999999E-2</v>
      </c>
      <c r="U101" s="74">
        <v>2.1217099999999999E-2</v>
      </c>
      <c r="V101" s="74" t="s">
        <v>211</v>
      </c>
      <c r="W101" s="74">
        <v>2.42986E-2</v>
      </c>
      <c r="X101" s="74">
        <v>1.8995999999999999E-2</v>
      </c>
      <c r="Y101" s="74">
        <v>2.29485E-2</v>
      </c>
      <c r="Z101" s="74">
        <v>47.5</v>
      </c>
      <c r="AA101" s="74">
        <v>47.5</v>
      </c>
      <c r="AB101" s="74">
        <v>100</v>
      </c>
      <c r="AC101" s="74">
        <v>3.3768000000000001E-3</v>
      </c>
      <c r="AD101" s="73">
        <v>72</v>
      </c>
      <c r="AE101" s="213">
        <v>8.5503000000000003E-3</v>
      </c>
      <c r="AF101" s="213">
        <v>2.0821800000000001E-2</v>
      </c>
      <c r="AH101" s="89">
        <v>1994</v>
      </c>
      <c r="AI101" s="73">
        <v>4</v>
      </c>
      <c r="AJ101" s="74">
        <v>2.2464999999999999E-2</v>
      </c>
      <c r="AK101" s="74">
        <v>2.5776899999999998E-2</v>
      </c>
      <c r="AL101" s="74" t="s">
        <v>211</v>
      </c>
      <c r="AM101" s="74">
        <v>3.0694099999999998E-2</v>
      </c>
      <c r="AN101" s="74">
        <v>1.9619299999999999E-2</v>
      </c>
      <c r="AO101" s="74">
        <v>1.90666E-2</v>
      </c>
      <c r="AP101" s="74">
        <v>57.5</v>
      </c>
      <c r="AQ101" s="74">
        <v>67.5</v>
      </c>
      <c r="AR101" s="74">
        <v>100</v>
      </c>
      <c r="AS101" s="74">
        <v>3.1573E-3</v>
      </c>
      <c r="AT101" s="73">
        <v>92</v>
      </c>
      <c r="AU101" s="213">
        <v>5.4213000000000004E-3</v>
      </c>
      <c r="AV101" s="213">
        <v>9.2645999999999996E-3</v>
      </c>
      <c r="AW101" s="74">
        <v>1.4388242</v>
      </c>
      <c r="AY101" s="89">
        <v>1994</v>
      </c>
    </row>
    <row r="102" spans="2:51">
      <c r="B102" s="89">
        <v>1995</v>
      </c>
      <c r="C102" s="73">
        <v>1</v>
      </c>
      <c r="D102" s="74">
        <v>1.11602E-2</v>
      </c>
      <c r="E102" s="74">
        <v>2.4141800000000001E-2</v>
      </c>
      <c r="F102" s="74" t="s">
        <v>211</v>
      </c>
      <c r="G102" s="74">
        <v>3.2088800000000001E-2</v>
      </c>
      <c r="H102" s="74">
        <v>1.1132100000000001E-2</v>
      </c>
      <c r="I102" s="74">
        <v>8.8350000000000008E-3</v>
      </c>
      <c r="J102" s="74">
        <v>89</v>
      </c>
      <c r="K102" s="74">
        <v>89</v>
      </c>
      <c r="L102" s="74">
        <v>100</v>
      </c>
      <c r="M102" s="74">
        <v>1.5093999999999999E-3</v>
      </c>
      <c r="N102" s="73">
        <v>0</v>
      </c>
      <c r="O102" s="213">
        <v>0</v>
      </c>
      <c r="P102" s="213">
        <v>0</v>
      </c>
      <c r="R102" s="89">
        <v>1995</v>
      </c>
      <c r="S102" s="73">
        <v>2</v>
      </c>
      <c r="T102" s="74">
        <v>2.2113000000000001E-2</v>
      </c>
      <c r="U102" s="74">
        <v>2.1532900000000001E-2</v>
      </c>
      <c r="V102" s="74" t="s">
        <v>211</v>
      </c>
      <c r="W102" s="74">
        <v>2.4333299999999999E-2</v>
      </c>
      <c r="X102" s="74">
        <v>1.84706E-2</v>
      </c>
      <c r="Y102" s="74">
        <v>1.83602E-2</v>
      </c>
      <c r="Z102" s="74">
        <v>59</v>
      </c>
      <c r="AA102" s="74">
        <v>59</v>
      </c>
      <c r="AB102" s="74">
        <v>100</v>
      </c>
      <c r="AC102" s="74">
        <v>3.3966000000000001E-3</v>
      </c>
      <c r="AD102" s="73">
        <v>58</v>
      </c>
      <c r="AE102" s="213">
        <v>6.8183999999999996E-3</v>
      </c>
      <c r="AF102" s="213">
        <v>1.6642000000000001E-2</v>
      </c>
      <c r="AH102" s="89">
        <v>1995</v>
      </c>
      <c r="AI102" s="73">
        <v>3</v>
      </c>
      <c r="AJ102" s="74">
        <v>1.6662099999999999E-2</v>
      </c>
      <c r="AK102" s="74">
        <v>1.9867599999999999E-2</v>
      </c>
      <c r="AL102" s="74" t="s">
        <v>211</v>
      </c>
      <c r="AM102" s="74">
        <v>2.4318699999999999E-2</v>
      </c>
      <c r="AN102" s="74">
        <v>1.33226E-2</v>
      </c>
      <c r="AO102" s="74">
        <v>1.23765E-2</v>
      </c>
      <c r="AP102" s="74">
        <v>69</v>
      </c>
      <c r="AQ102" s="74">
        <v>89</v>
      </c>
      <c r="AR102" s="74">
        <v>100</v>
      </c>
      <c r="AS102" s="74">
        <v>2.3974000000000001E-3</v>
      </c>
      <c r="AT102" s="73">
        <v>58</v>
      </c>
      <c r="AU102" s="213">
        <v>3.3841000000000001E-3</v>
      </c>
      <c r="AV102" s="213">
        <v>5.8545999999999997E-3</v>
      </c>
      <c r="AW102" s="74">
        <v>1.1211614000000001</v>
      </c>
      <c r="AY102" s="89">
        <v>1995</v>
      </c>
    </row>
    <row r="103" spans="2:51">
      <c r="B103" s="89">
        <v>1996</v>
      </c>
      <c r="C103" s="73">
        <v>1</v>
      </c>
      <c r="D103" s="74">
        <v>1.1030999999999999E-2</v>
      </c>
      <c r="E103" s="74">
        <v>9.9667000000000002E-3</v>
      </c>
      <c r="F103" s="74" t="s">
        <v>211</v>
      </c>
      <c r="G103" s="74">
        <v>9.5312999999999995E-3</v>
      </c>
      <c r="H103" s="74">
        <v>1.33682E-2</v>
      </c>
      <c r="I103" s="74">
        <v>1.8106000000000001E-2</v>
      </c>
      <c r="J103" s="74">
        <v>4</v>
      </c>
      <c r="K103" s="74">
        <v>4</v>
      </c>
      <c r="L103" s="74">
        <v>100</v>
      </c>
      <c r="M103" s="74">
        <v>1.4660999999999999E-3</v>
      </c>
      <c r="N103" s="73">
        <v>71</v>
      </c>
      <c r="O103" s="213">
        <v>8.1410000000000007E-3</v>
      </c>
      <c r="P103" s="213">
        <v>1.09906E-2</v>
      </c>
      <c r="R103" s="89">
        <v>1996</v>
      </c>
      <c r="S103" s="73">
        <v>2</v>
      </c>
      <c r="T103" s="74">
        <v>2.1835400000000001E-2</v>
      </c>
      <c r="U103" s="74">
        <v>1.9656099999999999E-2</v>
      </c>
      <c r="V103" s="74" t="s">
        <v>211</v>
      </c>
      <c r="W103" s="74">
        <v>2.48063E-2</v>
      </c>
      <c r="X103" s="74">
        <v>1.28565E-2</v>
      </c>
      <c r="Y103" s="74">
        <v>1.2047199999999999E-2</v>
      </c>
      <c r="Z103" s="74">
        <v>79.5</v>
      </c>
      <c r="AA103" s="74">
        <v>79.5</v>
      </c>
      <c r="AB103" s="74">
        <v>100</v>
      </c>
      <c r="AC103" s="74">
        <v>3.3051000000000001E-3</v>
      </c>
      <c r="AD103" s="73">
        <v>7</v>
      </c>
      <c r="AE103" s="213">
        <v>8.139E-4</v>
      </c>
      <c r="AF103" s="213">
        <v>2.0517000000000001E-3</v>
      </c>
      <c r="AH103" s="89">
        <v>1996</v>
      </c>
      <c r="AI103" s="73">
        <v>3</v>
      </c>
      <c r="AJ103" s="74">
        <v>1.6461099999999999E-2</v>
      </c>
      <c r="AK103" s="74">
        <v>1.7019400000000001E-2</v>
      </c>
      <c r="AL103" s="74" t="s">
        <v>211</v>
      </c>
      <c r="AM103" s="74">
        <v>2.00381E-2</v>
      </c>
      <c r="AN103" s="74">
        <v>1.42934E-2</v>
      </c>
      <c r="AO103" s="74">
        <v>1.6135699999999999E-2</v>
      </c>
      <c r="AP103" s="74">
        <v>54.333333000000003</v>
      </c>
      <c r="AQ103" s="74">
        <v>68</v>
      </c>
      <c r="AR103" s="74">
        <v>100</v>
      </c>
      <c r="AS103" s="74">
        <v>2.3306999999999998E-3</v>
      </c>
      <c r="AT103" s="73">
        <v>78</v>
      </c>
      <c r="AU103" s="213">
        <v>4.5031000000000003E-3</v>
      </c>
      <c r="AV103" s="213">
        <v>7.9013E-3</v>
      </c>
      <c r="AW103" s="74">
        <v>0.50705480000000003</v>
      </c>
      <c r="AY103" s="89">
        <v>1996</v>
      </c>
    </row>
    <row r="104" spans="2:51">
      <c r="B104" s="90">
        <v>1997</v>
      </c>
      <c r="C104" s="73">
        <v>1</v>
      </c>
      <c r="D104" s="74">
        <v>1.09216E-2</v>
      </c>
      <c r="E104" s="74">
        <v>1.57179E-2</v>
      </c>
      <c r="F104" s="74" t="s">
        <v>211</v>
      </c>
      <c r="G104" s="74">
        <v>1.97384E-2</v>
      </c>
      <c r="H104" s="74">
        <v>8.4130999999999997E-3</v>
      </c>
      <c r="I104" s="74">
        <v>4.6226000000000001E-3</v>
      </c>
      <c r="J104" s="74">
        <v>82</v>
      </c>
      <c r="K104" s="74">
        <v>82</v>
      </c>
      <c r="L104" s="74">
        <v>100</v>
      </c>
      <c r="M104" s="74">
        <v>1.4760000000000001E-3</v>
      </c>
      <c r="N104" s="73">
        <v>0</v>
      </c>
      <c r="O104" s="213">
        <v>0</v>
      </c>
      <c r="P104" s="213">
        <v>0</v>
      </c>
      <c r="R104" s="90">
        <v>1997</v>
      </c>
      <c r="S104" s="73">
        <v>1</v>
      </c>
      <c r="T104" s="74">
        <v>1.07911E-2</v>
      </c>
      <c r="U104" s="74">
        <v>9.5017999999999995E-3</v>
      </c>
      <c r="V104" s="74" t="s">
        <v>211</v>
      </c>
      <c r="W104" s="74">
        <v>1.19322E-2</v>
      </c>
      <c r="X104" s="74">
        <v>5.0859E-3</v>
      </c>
      <c r="Y104" s="74">
        <v>2.7943999999999998E-3</v>
      </c>
      <c r="Z104" s="74">
        <v>80</v>
      </c>
      <c r="AA104" s="74">
        <v>80</v>
      </c>
      <c r="AB104" s="74">
        <v>100</v>
      </c>
      <c r="AC104" s="74">
        <v>1.6234000000000001E-3</v>
      </c>
      <c r="AD104" s="73">
        <v>0</v>
      </c>
      <c r="AE104" s="213">
        <v>0</v>
      </c>
      <c r="AF104" s="213">
        <v>0</v>
      </c>
      <c r="AH104" s="90">
        <v>1997</v>
      </c>
      <c r="AI104" s="73">
        <v>2</v>
      </c>
      <c r="AJ104" s="74">
        <v>1.0855999999999999E-2</v>
      </c>
      <c r="AK104" s="74">
        <v>1.18438E-2</v>
      </c>
      <c r="AL104" s="74" t="s">
        <v>211</v>
      </c>
      <c r="AM104" s="74">
        <v>1.4873300000000001E-2</v>
      </c>
      <c r="AN104" s="74">
        <v>6.3394000000000002E-3</v>
      </c>
      <c r="AO104" s="74">
        <v>3.4832000000000001E-3</v>
      </c>
      <c r="AP104" s="74">
        <v>81</v>
      </c>
      <c r="AQ104" s="74">
        <v>81</v>
      </c>
      <c r="AR104" s="74">
        <v>100</v>
      </c>
      <c r="AS104" s="74">
        <v>1.5462E-3</v>
      </c>
      <c r="AT104" s="73">
        <v>0</v>
      </c>
      <c r="AU104" s="213">
        <v>0</v>
      </c>
      <c r="AV104" s="213">
        <v>0</v>
      </c>
      <c r="AW104" s="74">
        <v>1.6542041999999999</v>
      </c>
      <c r="AY104" s="90">
        <v>1997</v>
      </c>
    </row>
    <row r="105" spans="2:51">
      <c r="B105" s="90">
        <v>1998</v>
      </c>
      <c r="C105" s="73">
        <v>2</v>
      </c>
      <c r="D105" s="74">
        <v>2.1637699999999999E-2</v>
      </c>
      <c r="E105" s="74">
        <v>2.8835699999999999E-2</v>
      </c>
      <c r="F105" s="74" t="s">
        <v>211</v>
      </c>
      <c r="G105" s="74">
        <v>3.3793900000000002E-2</v>
      </c>
      <c r="H105" s="74">
        <v>1.5875500000000001E-2</v>
      </c>
      <c r="I105" s="74">
        <v>9.5486000000000008E-3</v>
      </c>
      <c r="J105" s="74">
        <v>79</v>
      </c>
      <c r="K105" s="74">
        <v>79</v>
      </c>
      <c r="L105" s="74">
        <v>100</v>
      </c>
      <c r="M105" s="74">
        <v>2.9818000000000002E-3</v>
      </c>
      <c r="N105" s="73">
        <v>0</v>
      </c>
      <c r="O105" s="213">
        <v>0</v>
      </c>
      <c r="P105" s="213">
        <v>0</v>
      </c>
      <c r="R105" s="90">
        <v>1998</v>
      </c>
      <c r="S105" s="73">
        <v>3</v>
      </c>
      <c r="T105" s="74">
        <v>3.2036099999999998E-2</v>
      </c>
      <c r="U105" s="74">
        <v>2.6915000000000001E-2</v>
      </c>
      <c r="V105" s="74" t="s">
        <v>211</v>
      </c>
      <c r="W105" s="74">
        <v>3.5085699999999997E-2</v>
      </c>
      <c r="X105" s="74">
        <v>1.31071E-2</v>
      </c>
      <c r="Y105" s="74">
        <v>9.1750000000000009E-3</v>
      </c>
      <c r="Z105" s="74">
        <v>89</v>
      </c>
      <c r="AA105" s="74">
        <v>87</v>
      </c>
      <c r="AB105" s="74">
        <v>100</v>
      </c>
      <c r="AC105" s="74">
        <v>4.9893000000000003E-3</v>
      </c>
      <c r="AD105" s="73">
        <v>0</v>
      </c>
      <c r="AE105" s="213">
        <v>0</v>
      </c>
      <c r="AF105" s="213">
        <v>0</v>
      </c>
      <c r="AH105" s="90">
        <v>1998</v>
      </c>
      <c r="AI105" s="73">
        <v>5</v>
      </c>
      <c r="AJ105" s="74">
        <v>2.68708E-2</v>
      </c>
      <c r="AK105" s="74">
        <v>2.9616900000000002E-2</v>
      </c>
      <c r="AL105" s="74" t="s">
        <v>211</v>
      </c>
      <c r="AM105" s="74">
        <v>3.7055200000000003E-2</v>
      </c>
      <c r="AN105" s="74">
        <v>1.51358E-2</v>
      </c>
      <c r="AO105" s="74">
        <v>1.00444E-2</v>
      </c>
      <c r="AP105" s="74">
        <v>85</v>
      </c>
      <c r="AQ105" s="74">
        <v>83</v>
      </c>
      <c r="AR105" s="74">
        <v>100</v>
      </c>
      <c r="AS105" s="74">
        <v>3.9307999999999999E-3</v>
      </c>
      <c r="AT105" s="73">
        <v>0</v>
      </c>
      <c r="AU105" s="213">
        <v>0</v>
      </c>
      <c r="AV105" s="213">
        <v>0</v>
      </c>
      <c r="AW105" s="74">
        <v>1.0713600000000001</v>
      </c>
      <c r="AY105" s="90">
        <v>1998</v>
      </c>
    </row>
    <row r="106" spans="2:51">
      <c r="B106" s="90">
        <v>1999</v>
      </c>
      <c r="C106" s="73">
        <v>0</v>
      </c>
      <c r="D106" s="74">
        <v>0</v>
      </c>
      <c r="E106" s="74" t="s">
        <v>211</v>
      </c>
      <c r="F106" s="74" t="s">
        <v>211</v>
      </c>
      <c r="G106" s="74" t="s">
        <v>211</v>
      </c>
      <c r="H106" s="74" t="s">
        <v>211</v>
      </c>
      <c r="I106" s="74" t="s">
        <v>211</v>
      </c>
      <c r="J106" s="74" t="s">
        <v>211</v>
      </c>
      <c r="K106" s="74" t="s">
        <v>211</v>
      </c>
      <c r="L106" s="74" t="s">
        <v>211</v>
      </c>
      <c r="M106" s="74" t="s">
        <v>211</v>
      </c>
      <c r="N106" s="73" t="s">
        <v>211</v>
      </c>
      <c r="O106" s="213" t="s">
        <v>211</v>
      </c>
      <c r="P106" s="213" t="s">
        <v>211</v>
      </c>
      <c r="R106" s="90">
        <v>1999</v>
      </c>
      <c r="S106" s="73">
        <v>5</v>
      </c>
      <c r="T106" s="74">
        <v>5.2786300000000001E-2</v>
      </c>
      <c r="U106" s="74">
        <v>4.6385700000000002E-2</v>
      </c>
      <c r="V106" s="74" t="s">
        <v>211</v>
      </c>
      <c r="W106" s="74">
        <v>5.5280700000000002E-2</v>
      </c>
      <c r="X106" s="74">
        <v>2.8426199999999999E-2</v>
      </c>
      <c r="Y106" s="74">
        <v>2.3905099999999999E-2</v>
      </c>
      <c r="Z106" s="74">
        <v>76.8</v>
      </c>
      <c r="AA106" s="74">
        <v>83</v>
      </c>
      <c r="AB106" s="74">
        <v>100</v>
      </c>
      <c r="AC106" s="74">
        <v>8.2135999999999997E-3</v>
      </c>
      <c r="AD106" s="73">
        <v>31</v>
      </c>
      <c r="AE106" s="213">
        <v>3.5044999999999998E-3</v>
      </c>
      <c r="AF106" s="213">
        <v>9.2145000000000005E-3</v>
      </c>
      <c r="AH106" s="90">
        <v>1999</v>
      </c>
      <c r="AI106" s="73">
        <v>5</v>
      </c>
      <c r="AJ106" s="74">
        <v>2.6578399999999999E-2</v>
      </c>
      <c r="AK106" s="74">
        <v>2.7856200000000001E-2</v>
      </c>
      <c r="AL106" s="74" t="s">
        <v>211</v>
      </c>
      <c r="AM106" s="74">
        <v>3.3679800000000003E-2</v>
      </c>
      <c r="AN106" s="74">
        <v>1.6515599999999998E-2</v>
      </c>
      <c r="AO106" s="74">
        <v>1.36594E-2</v>
      </c>
      <c r="AP106" s="74">
        <v>76.8</v>
      </c>
      <c r="AQ106" s="74">
        <v>83</v>
      </c>
      <c r="AR106" s="74">
        <v>100</v>
      </c>
      <c r="AS106" s="74">
        <v>3.9031000000000001E-3</v>
      </c>
      <c r="AT106" s="73">
        <v>31</v>
      </c>
      <c r="AU106" s="213">
        <v>1.7424999999999999E-3</v>
      </c>
      <c r="AV106" s="213">
        <v>3.2280999999999998E-3</v>
      </c>
      <c r="AW106" s="74" t="s">
        <v>211</v>
      </c>
      <c r="AY106" s="90">
        <v>1999</v>
      </c>
    </row>
    <row r="107" spans="2:51">
      <c r="B107" s="90">
        <v>2000</v>
      </c>
      <c r="C107" s="73">
        <v>0</v>
      </c>
      <c r="D107" s="74">
        <v>0</v>
      </c>
      <c r="E107" s="74" t="s">
        <v>211</v>
      </c>
      <c r="F107" s="74" t="s">
        <v>211</v>
      </c>
      <c r="G107" s="74" t="s">
        <v>211</v>
      </c>
      <c r="H107" s="74" t="s">
        <v>211</v>
      </c>
      <c r="I107" s="74" t="s">
        <v>211</v>
      </c>
      <c r="J107" s="74" t="s">
        <v>211</v>
      </c>
      <c r="K107" s="74" t="s">
        <v>211</v>
      </c>
      <c r="L107" s="74" t="s">
        <v>211</v>
      </c>
      <c r="M107" s="74" t="s">
        <v>211</v>
      </c>
      <c r="N107" s="73" t="s">
        <v>211</v>
      </c>
      <c r="O107" s="213" t="s">
        <v>211</v>
      </c>
      <c r="P107" s="213" t="s">
        <v>211</v>
      </c>
      <c r="R107" s="90">
        <v>2000</v>
      </c>
      <c r="S107" s="73">
        <v>1</v>
      </c>
      <c r="T107" s="74">
        <v>1.04326E-2</v>
      </c>
      <c r="U107" s="74">
        <v>7.8483000000000008E-3</v>
      </c>
      <c r="V107" s="74" t="s">
        <v>211</v>
      </c>
      <c r="W107" s="74">
        <v>1.04317E-2</v>
      </c>
      <c r="X107" s="74">
        <v>3.6189E-3</v>
      </c>
      <c r="Y107" s="74">
        <v>2.8722000000000001E-3</v>
      </c>
      <c r="Z107" s="74">
        <v>100</v>
      </c>
      <c r="AA107" s="74">
        <v>100</v>
      </c>
      <c r="AB107" s="74">
        <v>100</v>
      </c>
      <c r="AC107" s="74">
        <v>1.6267E-3</v>
      </c>
      <c r="AD107" s="73">
        <v>0</v>
      </c>
      <c r="AE107" s="213">
        <v>0</v>
      </c>
      <c r="AF107" s="213">
        <v>0</v>
      </c>
      <c r="AH107" s="90">
        <v>2000</v>
      </c>
      <c r="AI107" s="73">
        <v>1</v>
      </c>
      <c r="AJ107" s="74">
        <v>5.2551999999999998E-3</v>
      </c>
      <c r="AK107" s="74">
        <v>5.4406000000000003E-3</v>
      </c>
      <c r="AL107" s="74" t="s">
        <v>211</v>
      </c>
      <c r="AM107" s="74">
        <v>7.2315000000000001E-3</v>
      </c>
      <c r="AN107" s="74">
        <v>2.5087E-3</v>
      </c>
      <c r="AO107" s="74">
        <v>1.9911E-3</v>
      </c>
      <c r="AP107" s="74">
        <v>100</v>
      </c>
      <c r="AQ107" s="74">
        <v>100</v>
      </c>
      <c r="AR107" s="74">
        <v>100</v>
      </c>
      <c r="AS107" s="74">
        <v>7.7950000000000003E-4</v>
      </c>
      <c r="AT107" s="73">
        <v>0</v>
      </c>
      <c r="AU107" s="213">
        <v>0</v>
      </c>
      <c r="AV107" s="213">
        <v>0</v>
      </c>
      <c r="AW107" s="74" t="s">
        <v>211</v>
      </c>
      <c r="AY107" s="90">
        <v>2000</v>
      </c>
    </row>
    <row r="108" spans="2:51">
      <c r="B108" s="90">
        <v>2001</v>
      </c>
      <c r="C108" s="73">
        <v>2</v>
      </c>
      <c r="D108" s="74">
        <v>2.0916500000000001E-2</v>
      </c>
      <c r="E108" s="74">
        <v>2.73388E-2</v>
      </c>
      <c r="F108" s="74" t="s">
        <v>211</v>
      </c>
      <c r="G108" s="74">
        <v>3.4940100000000002E-2</v>
      </c>
      <c r="H108" s="74">
        <v>1.6622999999999999E-2</v>
      </c>
      <c r="I108" s="74">
        <v>1.51453E-2</v>
      </c>
      <c r="J108" s="74">
        <v>76.5</v>
      </c>
      <c r="K108" s="74">
        <v>76.5</v>
      </c>
      <c r="L108" s="74">
        <v>100</v>
      </c>
      <c r="M108" s="74">
        <v>2.9924000000000001E-3</v>
      </c>
      <c r="N108" s="73">
        <v>10</v>
      </c>
      <c r="O108" s="213">
        <v>1.0956E-3</v>
      </c>
      <c r="P108" s="213">
        <v>1.7208E-3</v>
      </c>
      <c r="R108" s="90">
        <v>2001</v>
      </c>
      <c r="S108" s="73">
        <v>1</v>
      </c>
      <c r="T108" s="74">
        <v>1.02956E-2</v>
      </c>
      <c r="U108" s="74">
        <v>7.5037999999999997E-3</v>
      </c>
      <c r="V108" s="74" t="s">
        <v>211</v>
      </c>
      <c r="W108" s="74">
        <v>9.9739000000000008E-3</v>
      </c>
      <c r="X108" s="74">
        <v>3.4600999999999998E-3</v>
      </c>
      <c r="Y108" s="74">
        <v>2.7461E-3</v>
      </c>
      <c r="Z108" s="74">
        <v>89</v>
      </c>
      <c r="AA108" s="74">
        <v>89</v>
      </c>
      <c r="AB108" s="74">
        <v>100</v>
      </c>
      <c r="AC108" s="74">
        <v>1.6205E-3</v>
      </c>
      <c r="AD108" s="73">
        <v>0</v>
      </c>
      <c r="AE108" s="213">
        <v>0</v>
      </c>
      <c r="AF108" s="213">
        <v>0</v>
      </c>
      <c r="AH108" s="90">
        <v>2001</v>
      </c>
      <c r="AI108" s="73">
        <v>3</v>
      </c>
      <c r="AJ108" s="74">
        <v>1.5564400000000001E-2</v>
      </c>
      <c r="AK108" s="74">
        <v>1.5558600000000001E-2</v>
      </c>
      <c r="AL108" s="74" t="s">
        <v>211</v>
      </c>
      <c r="AM108" s="74">
        <v>1.9992699999999999E-2</v>
      </c>
      <c r="AN108" s="74">
        <v>9.1493000000000008E-3</v>
      </c>
      <c r="AO108" s="74">
        <v>8.2213000000000008E-3</v>
      </c>
      <c r="AP108" s="74">
        <v>80.666667000000004</v>
      </c>
      <c r="AQ108" s="74">
        <v>88</v>
      </c>
      <c r="AR108" s="74">
        <v>100</v>
      </c>
      <c r="AS108" s="74">
        <v>2.3338E-3</v>
      </c>
      <c r="AT108" s="73">
        <v>10</v>
      </c>
      <c r="AU108" s="213">
        <v>5.5040000000000004E-4</v>
      </c>
      <c r="AV108" s="213">
        <v>1.1073999999999999E-3</v>
      </c>
      <c r="AW108" s="74">
        <v>3.6433201999999998</v>
      </c>
      <c r="AY108" s="90">
        <v>2001</v>
      </c>
    </row>
    <row r="109" spans="2:51">
      <c r="B109" s="90">
        <v>2002</v>
      </c>
      <c r="C109" s="73">
        <v>1</v>
      </c>
      <c r="D109" s="74">
        <v>1.03354E-2</v>
      </c>
      <c r="E109" s="74">
        <v>1.6145E-2</v>
      </c>
      <c r="F109" s="74" t="s">
        <v>211</v>
      </c>
      <c r="G109" s="74">
        <v>2.1459599999999999E-2</v>
      </c>
      <c r="H109" s="74">
        <v>7.4447000000000003E-3</v>
      </c>
      <c r="I109" s="74">
        <v>5.9084999999999997E-3</v>
      </c>
      <c r="J109" s="74">
        <v>90</v>
      </c>
      <c r="K109" s="74">
        <v>90</v>
      </c>
      <c r="L109" s="74">
        <v>100</v>
      </c>
      <c r="M109" s="74">
        <v>1.4517E-3</v>
      </c>
      <c r="N109" s="73">
        <v>0</v>
      </c>
      <c r="O109" s="213">
        <v>0</v>
      </c>
      <c r="P109" s="213">
        <v>0</v>
      </c>
      <c r="R109" s="90">
        <v>2002</v>
      </c>
      <c r="S109" s="73">
        <v>1</v>
      </c>
      <c r="T109" s="74">
        <v>1.0183599999999999E-2</v>
      </c>
      <c r="U109" s="74">
        <v>1.0148000000000001E-2</v>
      </c>
      <c r="V109" s="74" t="s">
        <v>211</v>
      </c>
      <c r="W109" s="74">
        <v>1.03085E-2</v>
      </c>
      <c r="X109" s="74">
        <v>8.7583999999999995E-3</v>
      </c>
      <c r="Y109" s="74">
        <v>8.7004000000000005E-3</v>
      </c>
      <c r="Z109" s="74">
        <v>46</v>
      </c>
      <c r="AA109" s="74">
        <v>46</v>
      </c>
      <c r="AB109" s="74">
        <v>100</v>
      </c>
      <c r="AC109" s="74">
        <v>1.5426999999999999E-3</v>
      </c>
      <c r="AD109" s="73">
        <v>29</v>
      </c>
      <c r="AE109" s="213">
        <v>3.1762000000000001E-3</v>
      </c>
      <c r="AF109" s="213">
        <v>8.8366E-3</v>
      </c>
      <c r="AH109" s="90">
        <v>2002</v>
      </c>
      <c r="AI109" s="73">
        <v>2</v>
      </c>
      <c r="AJ109" s="74">
        <v>1.02589E-2</v>
      </c>
      <c r="AK109" s="74">
        <v>1.01184E-2</v>
      </c>
      <c r="AL109" s="74" t="s">
        <v>211</v>
      </c>
      <c r="AM109" s="74">
        <v>1.18493E-2</v>
      </c>
      <c r="AN109" s="74">
        <v>6.718E-3</v>
      </c>
      <c r="AO109" s="74">
        <v>6.2118E-3</v>
      </c>
      <c r="AP109" s="74">
        <v>68</v>
      </c>
      <c r="AQ109" s="74">
        <v>68</v>
      </c>
      <c r="AR109" s="74">
        <v>100</v>
      </c>
      <c r="AS109" s="74">
        <v>1.4958E-3</v>
      </c>
      <c r="AT109" s="73">
        <v>29</v>
      </c>
      <c r="AU109" s="213">
        <v>1.58E-3</v>
      </c>
      <c r="AV109" s="213">
        <v>3.2287000000000001E-3</v>
      </c>
      <c r="AW109" s="74">
        <v>1.5909648999999999</v>
      </c>
      <c r="AY109" s="90">
        <v>2002</v>
      </c>
    </row>
    <row r="110" spans="2:51">
      <c r="B110" s="90">
        <v>2003</v>
      </c>
      <c r="C110" s="73">
        <v>2</v>
      </c>
      <c r="D110" s="74">
        <v>2.0434000000000001E-2</v>
      </c>
      <c r="E110" s="74">
        <v>3.1355300000000003E-2</v>
      </c>
      <c r="F110" s="74" t="s">
        <v>211</v>
      </c>
      <c r="G110" s="74">
        <v>4.1676699999999997E-2</v>
      </c>
      <c r="H110" s="74">
        <v>1.44583E-2</v>
      </c>
      <c r="I110" s="74">
        <v>1.14749E-2</v>
      </c>
      <c r="J110" s="74">
        <v>101</v>
      </c>
      <c r="K110" s="74">
        <v>101</v>
      </c>
      <c r="L110" s="74">
        <v>100</v>
      </c>
      <c r="M110" s="74">
        <v>2.9269999999999999E-3</v>
      </c>
      <c r="N110" s="73">
        <v>0</v>
      </c>
      <c r="O110" s="213">
        <v>0</v>
      </c>
      <c r="P110" s="213">
        <v>0</v>
      </c>
      <c r="R110" s="90">
        <v>2003</v>
      </c>
      <c r="S110" s="73">
        <v>6</v>
      </c>
      <c r="T110" s="74">
        <v>6.0403900000000003E-2</v>
      </c>
      <c r="U110" s="74">
        <v>5.0143699999999999E-2</v>
      </c>
      <c r="V110" s="74" t="s">
        <v>211</v>
      </c>
      <c r="W110" s="74">
        <v>5.8061599999999998E-2</v>
      </c>
      <c r="X110" s="74">
        <v>3.4465099999999999E-2</v>
      </c>
      <c r="Y110" s="74">
        <v>3.3985700000000001E-2</v>
      </c>
      <c r="Z110" s="74">
        <v>72.5</v>
      </c>
      <c r="AA110" s="74">
        <v>84</v>
      </c>
      <c r="AB110" s="74">
        <v>100</v>
      </c>
      <c r="AC110" s="74">
        <v>9.3805999999999994E-3</v>
      </c>
      <c r="AD110" s="73">
        <v>75</v>
      </c>
      <c r="AE110" s="213">
        <v>8.1279999999999998E-3</v>
      </c>
      <c r="AF110" s="213">
        <v>2.3336900000000001E-2</v>
      </c>
      <c r="AH110" s="90">
        <v>2003</v>
      </c>
      <c r="AI110" s="73">
        <v>8</v>
      </c>
      <c r="AJ110" s="74">
        <v>4.0566400000000002E-2</v>
      </c>
      <c r="AK110" s="74">
        <v>3.9699600000000002E-2</v>
      </c>
      <c r="AL110" s="74" t="s">
        <v>211</v>
      </c>
      <c r="AM110" s="74">
        <v>4.8276600000000003E-2</v>
      </c>
      <c r="AN110" s="74">
        <v>2.3963100000000001E-2</v>
      </c>
      <c r="AO110" s="74">
        <v>2.2157799999999998E-2</v>
      </c>
      <c r="AP110" s="74">
        <v>79.625</v>
      </c>
      <c r="AQ110" s="74">
        <v>92.5</v>
      </c>
      <c r="AR110" s="74">
        <v>100</v>
      </c>
      <c r="AS110" s="74">
        <v>6.0472E-3</v>
      </c>
      <c r="AT110" s="73">
        <v>75</v>
      </c>
      <c r="AU110" s="213">
        <v>4.0438999999999996E-3</v>
      </c>
      <c r="AV110" s="213">
        <v>8.4562999999999999E-3</v>
      </c>
      <c r="AW110" s="74">
        <v>0.62530759999999996</v>
      </c>
      <c r="AY110" s="90">
        <v>2003</v>
      </c>
    </row>
    <row r="111" spans="2:51">
      <c r="B111" s="90">
        <v>2004</v>
      </c>
      <c r="C111" s="73">
        <v>2</v>
      </c>
      <c r="D111" s="74">
        <v>2.02103E-2</v>
      </c>
      <c r="E111" s="74">
        <v>3.0431300000000001E-2</v>
      </c>
      <c r="F111" s="74" t="s">
        <v>211</v>
      </c>
      <c r="G111" s="74">
        <v>4.0448600000000001E-2</v>
      </c>
      <c r="H111" s="74">
        <v>1.4032299999999999E-2</v>
      </c>
      <c r="I111" s="74">
        <v>1.1136699999999999E-2</v>
      </c>
      <c r="J111" s="74">
        <v>91</v>
      </c>
      <c r="K111" s="74">
        <v>91</v>
      </c>
      <c r="L111" s="74">
        <v>100</v>
      </c>
      <c r="M111" s="74">
        <v>2.9242000000000001E-3</v>
      </c>
      <c r="N111" s="73">
        <v>0</v>
      </c>
      <c r="O111" s="213">
        <v>0</v>
      </c>
      <c r="P111" s="213">
        <v>0</v>
      </c>
      <c r="R111" s="90">
        <v>2004</v>
      </c>
      <c r="S111" s="73">
        <v>7</v>
      </c>
      <c r="T111" s="74">
        <v>6.97435E-2</v>
      </c>
      <c r="U111" s="74">
        <v>5.39713E-2</v>
      </c>
      <c r="V111" s="74" t="s">
        <v>211</v>
      </c>
      <c r="W111" s="74">
        <v>6.7011699999999993E-2</v>
      </c>
      <c r="X111" s="74">
        <v>2.8000500000000001E-2</v>
      </c>
      <c r="Y111" s="74">
        <v>2.22884E-2</v>
      </c>
      <c r="Z111" s="74">
        <v>89.285713999999999</v>
      </c>
      <c r="AA111" s="74">
        <v>94</v>
      </c>
      <c r="AB111" s="74">
        <v>100</v>
      </c>
      <c r="AC111" s="74">
        <v>1.0918199999999999E-2</v>
      </c>
      <c r="AD111" s="73">
        <v>3</v>
      </c>
      <c r="AE111" s="213">
        <v>3.2200000000000002E-4</v>
      </c>
      <c r="AF111" s="213">
        <v>9.5509999999999996E-4</v>
      </c>
      <c r="AH111" s="90">
        <v>2004</v>
      </c>
      <c r="AI111" s="73">
        <v>9</v>
      </c>
      <c r="AJ111" s="74">
        <v>4.5151900000000002E-2</v>
      </c>
      <c r="AK111" s="74">
        <v>4.3663599999999997E-2</v>
      </c>
      <c r="AL111" s="74" t="s">
        <v>211</v>
      </c>
      <c r="AM111" s="74">
        <v>5.5510799999999999E-2</v>
      </c>
      <c r="AN111" s="74">
        <v>2.1782300000000001E-2</v>
      </c>
      <c r="AO111" s="74">
        <v>1.7301400000000002E-2</v>
      </c>
      <c r="AP111" s="74">
        <v>89.666667000000004</v>
      </c>
      <c r="AQ111" s="74">
        <v>92</v>
      </c>
      <c r="AR111" s="74">
        <v>100</v>
      </c>
      <c r="AS111" s="74">
        <v>6.7920000000000003E-3</v>
      </c>
      <c r="AT111" s="73">
        <v>3</v>
      </c>
      <c r="AU111" s="213">
        <v>1.6019999999999999E-4</v>
      </c>
      <c r="AV111" s="213">
        <v>3.4699999999999998E-4</v>
      </c>
      <c r="AW111" s="74">
        <v>0.5638417</v>
      </c>
      <c r="AY111" s="90">
        <v>2004</v>
      </c>
    </row>
    <row r="112" spans="2:51">
      <c r="B112" s="90">
        <v>2005</v>
      </c>
      <c r="C112" s="73">
        <v>1</v>
      </c>
      <c r="D112" s="74">
        <v>9.9804000000000004E-3</v>
      </c>
      <c r="E112" s="74">
        <v>1.4156500000000001E-2</v>
      </c>
      <c r="F112" s="74" t="s">
        <v>211</v>
      </c>
      <c r="G112" s="74">
        <v>1.88165E-2</v>
      </c>
      <c r="H112" s="74">
        <v>6.5278000000000003E-3</v>
      </c>
      <c r="I112" s="74">
        <v>5.1808000000000002E-3</v>
      </c>
      <c r="J112" s="74">
        <v>88</v>
      </c>
      <c r="K112" s="74">
        <v>88</v>
      </c>
      <c r="L112" s="74">
        <v>100</v>
      </c>
      <c r="M112" s="74">
        <v>1.4871999999999999E-3</v>
      </c>
      <c r="N112" s="73">
        <v>0</v>
      </c>
      <c r="O112" s="213">
        <v>0</v>
      </c>
      <c r="P112" s="213">
        <v>0</v>
      </c>
      <c r="R112" s="90">
        <v>2005</v>
      </c>
      <c r="S112" s="73">
        <v>3</v>
      </c>
      <c r="T112" s="74">
        <v>2.9535700000000002E-2</v>
      </c>
      <c r="U112" s="74">
        <v>2.0563700000000001E-2</v>
      </c>
      <c r="V112" s="74" t="s">
        <v>211</v>
      </c>
      <c r="W112" s="74">
        <v>2.6798599999999999E-2</v>
      </c>
      <c r="X112" s="74">
        <v>1.0021800000000001E-2</v>
      </c>
      <c r="Y112" s="74">
        <v>7.0025E-3</v>
      </c>
      <c r="Z112" s="74">
        <v>89.333332999999996</v>
      </c>
      <c r="AA112" s="74">
        <v>92</v>
      </c>
      <c r="AB112" s="74">
        <v>100</v>
      </c>
      <c r="AC112" s="74">
        <v>4.7264000000000004E-3</v>
      </c>
      <c r="AD112" s="73">
        <v>0</v>
      </c>
      <c r="AE112" s="213">
        <v>0</v>
      </c>
      <c r="AF112" s="213">
        <v>0</v>
      </c>
      <c r="AH112" s="90">
        <v>2005</v>
      </c>
      <c r="AI112" s="73">
        <v>4</v>
      </c>
      <c r="AJ112" s="74">
        <v>1.9824700000000001E-2</v>
      </c>
      <c r="AK112" s="74">
        <v>1.7901799999999999E-2</v>
      </c>
      <c r="AL112" s="74" t="s">
        <v>211</v>
      </c>
      <c r="AM112" s="74">
        <v>2.3476299999999999E-2</v>
      </c>
      <c r="AN112" s="74">
        <v>8.5763999999999996E-3</v>
      </c>
      <c r="AO112" s="74">
        <v>6.2395999999999997E-3</v>
      </c>
      <c r="AP112" s="74">
        <v>89</v>
      </c>
      <c r="AQ112" s="74">
        <v>90</v>
      </c>
      <c r="AR112" s="74">
        <v>100</v>
      </c>
      <c r="AS112" s="74">
        <v>3.0601000000000001E-3</v>
      </c>
      <c r="AT112" s="73">
        <v>0</v>
      </c>
      <c r="AU112" s="213">
        <v>0</v>
      </c>
      <c r="AV112" s="213">
        <v>0</v>
      </c>
      <c r="AW112" s="74">
        <v>0.68842320000000001</v>
      </c>
      <c r="AY112" s="90">
        <v>2005</v>
      </c>
    </row>
    <row r="113" spans="2:51">
      <c r="B113" s="90">
        <v>2006</v>
      </c>
      <c r="C113" s="73">
        <v>3</v>
      </c>
      <c r="D113" s="74">
        <v>2.9529199999999999E-2</v>
      </c>
      <c r="E113" s="74">
        <v>3.4880500000000002E-2</v>
      </c>
      <c r="F113" s="74" t="s">
        <v>211</v>
      </c>
      <c r="G113" s="74">
        <v>4.1026899999999998E-2</v>
      </c>
      <c r="H113" s="74">
        <v>1.95391E-2</v>
      </c>
      <c r="I113" s="74">
        <v>1.5500999999999999E-2</v>
      </c>
      <c r="J113" s="74">
        <v>79.666667000000004</v>
      </c>
      <c r="K113" s="74">
        <v>77</v>
      </c>
      <c r="L113" s="74">
        <v>100</v>
      </c>
      <c r="M113" s="74">
        <v>4.3759999999999997E-3</v>
      </c>
      <c r="N113" s="73">
        <v>2</v>
      </c>
      <c r="O113" s="213">
        <v>2.074E-4</v>
      </c>
      <c r="P113" s="213">
        <v>3.6900000000000002E-4</v>
      </c>
      <c r="R113" s="90">
        <v>2006</v>
      </c>
      <c r="S113" s="73">
        <v>2</v>
      </c>
      <c r="T113" s="74">
        <v>1.94334E-2</v>
      </c>
      <c r="U113" s="74">
        <v>1.26842E-2</v>
      </c>
      <c r="V113" s="74" t="s">
        <v>211</v>
      </c>
      <c r="W113" s="74">
        <v>1.6859599999999999E-2</v>
      </c>
      <c r="X113" s="74">
        <v>5.8488999999999998E-3</v>
      </c>
      <c r="Y113" s="74">
        <v>4.6420000000000003E-3</v>
      </c>
      <c r="Z113" s="74">
        <v>97</v>
      </c>
      <c r="AA113" s="74">
        <v>97</v>
      </c>
      <c r="AB113" s="74">
        <v>100</v>
      </c>
      <c r="AC113" s="74">
        <v>3.0682999999999999E-3</v>
      </c>
      <c r="AD113" s="73">
        <v>0</v>
      </c>
      <c r="AE113" s="213">
        <v>0</v>
      </c>
      <c r="AF113" s="213">
        <v>0</v>
      </c>
      <c r="AH113" s="90">
        <v>2006</v>
      </c>
      <c r="AI113" s="73">
        <v>5</v>
      </c>
      <c r="AJ113" s="74">
        <v>2.44487E-2</v>
      </c>
      <c r="AK113" s="74">
        <v>2.3023600000000002E-2</v>
      </c>
      <c r="AL113" s="74" t="s">
        <v>211</v>
      </c>
      <c r="AM113" s="74">
        <v>2.8099900000000001E-2</v>
      </c>
      <c r="AN113" s="74">
        <v>1.22518E-2</v>
      </c>
      <c r="AO113" s="74">
        <v>9.7403999999999998E-3</v>
      </c>
      <c r="AP113" s="74">
        <v>86.6</v>
      </c>
      <c r="AQ113" s="74">
        <v>89</v>
      </c>
      <c r="AR113" s="74">
        <v>100</v>
      </c>
      <c r="AS113" s="74">
        <v>3.7385999999999999E-3</v>
      </c>
      <c r="AT113" s="73">
        <v>2</v>
      </c>
      <c r="AU113" s="213">
        <v>1.043E-4</v>
      </c>
      <c r="AV113" s="213">
        <v>2.34E-4</v>
      </c>
      <c r="AW113" s="74">
        <v>2.7499060000000002</v>
      </c>
      <c r="AY113" s="90">
        <v>2006</v>
      </c>
    </row>
    <row r="114" spans="2:51">
      <c r="B114" s="90">
        <v>2007</v>
      </c>
      <c r="C114" s="73">
        <v>2</v>
      </c>
      <c r="D114" s="74">
        <v>1.9316900000000001E-2</v>
      </c>
      <c r="E114" s="74">
        <v>2.4634400000000001E-2</v>
      </c>
      <c r="F114" s="74" t="s">
        <v>211</v>
      </c>
      <c r="G114" s="74">
        <v>3.2743399999999999E-2</v>
      </c>
      <c r="H114" s="74">
        <v>1.13592E-2</v>
      </c>
      <c r="I114" s="74">
        <v>9.0153000000000004E-3</v>
      </c>
      <c r="J114" s="74">
        <v>86</v>
      </c>
      <c r="K114" s="74">
        <v>86</v>
      </c>
      <c r="L114" s="74">
        <v>100</v>
      </c>
      <c r="M114" s="74">
        <v>2.8341E-3</v>
      </c>
      <c r="N114" s="73">
        <v>0</v>
      </c>
      <c r="O114" s="213">
        <v>0</v>
      </c>
      <c r="P114" s="213">
        <v>0</v>
      </c>
      <c r="R114" s="90">
        <v>2007</v>
      </c>
      <c r="S114" s="73">
        <v>1</v>
      </c>
      <c r="T114" s="74">
        <v>9.5475000000000004E-3</v>
      </c>
      <c r="U114" s="74">
        <v>6.0397000000000003E-3</v>
      </c>
      <c r="V114" s="74" t="s">
        <v>211</v>
      </c>
      <c r="W114" s="74">
        <v>8.0277999999999999E-3</v>
      </c>
      <c r="X114" s="74">
        <v>2.7850000000000001E-3</v>
      </c>
      <c r="Y114" s="74">
        <v>2.2103000000000001E-3</v>
      </c>
      <c r="Z114" s="74">
        <v>92</v>
      </c>
      <c r="AA114" s="74">
        <v>92</v>
      </c>
      <c r="AB114" s="74">
        <v>100</v>
      </c>
      <c r="AC114" s="74">
        <v>1.4862E-3</v>
      </c>
      <c r="AD114" s="73">
        <v>0</v>
      </c>
      <c r="AE114" s="213">
        <v>0</v>
      </c>
      <c r="AF114" s="213">
        <v>0</v>
      </c>
      <c r="AH114" s="90">
        <v>2007</v>
      </c>
      <c r="AI114" s="73">
        <v>3</v>
      </c>
      <c r="AJ114" s="74">
        <v>1.4403900000000001E-2</v>
      </c>
      <c r="AK114" s="74">
        <v>1.2157599999999999E-2</v>
      </c>
      <c r="AL114" s="74" t="s">
        <v>211</v>
      </c>
      <c r="AM114" s="74">
        <v>1.6159699999999999E-2</v>
      </c>
      <c r="AN114" s="74">
        <v>5.6059999999999999E-3</v>
      </c>
      <c r="AO114" s="74">
        <v>4.4492000000000004E-3</v>
      </c>
      <c r="AP114" s="74">
        <v>88</v>
      </c>
      <c r="AQ114" s="74">
        <v>86</v>
      </c>
      <c r="AR114" s="74">
        <v>100</v>
      </c>
      <c r="AS114" s="74">
        <v>2.1762000000000001E-3</v>
      </c>
      <c r="AT114" s="73">
        <v>0</v>
      </c>
      <c r="AU114" s="213">
        <v>0</v>
      </c>
      <c r="AV114" s="213">
        <v>0</v>
      </c>
      <c r="AW114" s="74">
        <v>4.0787392999999996</v>
      </c>
      <c r="AY114" s="90">
        <v>2007</v>
      </c>
    </row>
    <row r="115" spans="2:51">
      <c r="B115" s="90">
        <v>2008</v>
      </c>
      <c r="C115" s="73">
        <v>7</v>
      </c>
      <c r="D115" s="74">
        <v>6.6212400000000005E-2</v>
      </c>
      <c r="E115" s="74">
        <v>7.31546E-2</v>
      </c>
      <c r="F115" s="74" t="s">
        <v>211</v>
      </c>
      <c r="G115" s="74">
        <v>8.5408499999999998E-2</v>
      </c>
      <c r="H115" s="74">
        <v>4.80106E-2</v>
      </c>
      <c r="I115" s="74">
        <v>3.69506E-2</v>
      </c>
      <c r="J115" s="74">
        <v>69</v>
      </c>
      <c r="K115" s="74">
        <v>80</v>
      </c>
      <c r="L115" s="74">
        <v>100</v>
      </c>
      <c r="M115" s="74">
        <v>9.5175999999999993E-3</v>
      </c>
      <c r="N115" s="73">
        <v>93</v>
      </c>
      <c r="O115" s="213">
        <v>9.2749000000000009E-3</v>
      </c>
      <c r="P115" s="213">
        <v>1.66397E-2</v>
      </c>
      <c r="R115" s="90">
        <v>2008</v>
      </c>
      <c r="S115" s="73">
        <v>4</v>
      </c>
      <c r="T115" s="74">
        <v>3.7463200000000002E-2</v>
      </c>
      <c r="U115" s="74">
        <v>2.92632E-2</v>
      </c>
      <c r="V115" s="74" t="s">
        <v>211</v>
      </c>
      <c r="W115" s="74">
        <v>3.36324E-2</v>
      </c>
      <c r="X115" s="74">
        <v>2.2425799999999999E-2</v>
      </c>
      <c r="Y115" s="74">
        <v>2.1656399999999999E-2</v>
      </c>
      <c r="Z115" s="74">
        <v>71.5</v>
      </c>
      <c r="AA115" s="74">
        <v>89.5</v>
      </c>
      <c r="AB115" s="74">
        <v>100</v>
      </c>
      <c r="AC115" s="74">
        <v>5.6820000000000004E-3</v>
      </c>
      <c r="AD115" s="73">
        <v>66</v>
      </c>
      <c r="AE115" s="213">
        <v>6.6652999999999999E-3</v>
      </c>
      <c r="AF115" s="213">
        <v>2.0612200000000001E-2</v>
      </c>
      <c r="AH115" s="90">
        <v>2008</v>
      </c>
      <c r="AI115" s="73">
        <v>11</v>
      </c>
      <c r="AJ115" s="74">
        <v>5.1766699999999999E-2</v>
      </c>
      <c r="AK115" s="74">
        <v>4.7746799999999999E-2</v>
      </c>
      <c r="AL115" s="74" t="s">
        <v>211</v>
      </c>
      <c r="AM115" s="74">
        <v>5.5140300000000003E-2</v>
      </c>
      <c r="AN115" s="74">
        <v>3.3432799999999999E-2</v>
      </c>
      <c r="AO115" s="74">
        <v>2.8007199999999999E-2</v>
      </c>
      <c r="AP115" s="74">
        <v>69.909091000000004</v>
      </c>
      <c r="AQ115" s="74">
        <v>81</v>
      </c>
      <c r="AR115" s="74">
        <v>100</v>
      </c>
      <c r="AS115" s="74">
        <v>7.6417999999999998E-3</v>
      </c>
      <c r="AT115" s="73">
        <v>159</v>
      </c>
      <c r="AU115" s="213">
        <v>7.9783000000000007E-3</v>
      </c>
      <c r="AV115" s="213">
        <v>1.8086700000000001E-2</v>
      </c>
      <c r="AW115" s="74">
        <v>2.4998838999999999</v>
      </c>
      <c r="AY115" s="90">
        <v>2008</v>
      </c>
    </row>
    <row r="116" spans="2:51">
      <c r="B116" s="90">
        <v>2009</v>
      </c>
      <c r="C116" s="73">
        <v>1</v>
      </c>
      <c r="D116" s="74">
        <v>9.2586000000000005E-3</v>
      </c>
      <c r="E116" s="74">
        <v>1.1017600000000001E-2</v>
      </c>
      <c r="F116" s="74" t="s">
        <v>211</v>
      </c>
      <c r="G116" s="74">
        <v>1.4644300000000001E-2</v>
      </c>
      <c r="H116" s="74">
        <v>5.0803999999999997E-3</v>
      </c>
      <c r="I116" s="74">
        <v>4.032E-3</v>
      </c>
      <c r="J116" s="74">
        <v>95</v>
      </c>
      <c r="K116" s="74">
        <v>95</v>
      </c>
      <c r="L116" s="74">
        <v>100</v>
      </c>
      <c r="M116" s="74">
        <v>1.3826999999999999E-3</v>
      </c>
      <c r="N116" s="73">
        <v>0</v>
      </c>
      <c r="O116" s="213">
        <v>0</v>
      </c>
      <c r="P116" s="213">
        <v>0</v>
      </c>
      <c r="R116" s="90">
        <v>2009</v>
      </c>
      <c r="S116" s="73">
        <v>4</v>
      </c>
      <c r="T116" s="74">
        <v>3.67281E-2</v>
      </c>
      <c r="U116" s="74">
        <v>2.9270899999999999E-2</v>
      </c>
      <c r="V116" s="74" t="s">
        <v>211</v>
      </c>
      <c r="W116" s="74">
        <v>3.4535499999999997E-2</v>
      </c>
      <c r="X116" s="74">
        <v>2.3757799999999999E-2</v>
      </c>
      <c r="Y116" s="74">
        <v>2.13752E-2</v>
      </c>
      <c r="Z116" s="74">
        <v>66.75</v>
      </c>
      <c r="AA116" s="74">
        <v>76</v>
      </c>
      <c r="AB116" s="74">
        <v>100</v>
      </c>
      <c r="AC116" s="74">
        <v>5.8444999999999999E-3</v>
      </c>
      <c r="AD116" s="73">
        <v>59</v>
      </c>
      <c r="AE116" s="213">
        <v>5.8393000000000004E-3</v>
      </c>
      <c r="AF116" s="213">
        <v>1.8011099999999999E-2</v>
      </c>
      <c r="AH116" s="90">
        <v>2009</v>
      </c>
      <c r="AI116" s="73">
        <v>5</v>
      </c>
      <c r="AJ116" s="74">
        <v>2.3050299999999999E-2</v>
      </c>
      <c r="AK116" s="74">
        <v>1.9690099999999999E-2</v>
      </c>
      <c r="AL116" s="74" t="s">
        <v>211</v>
      </c>
      <c r="AM116" s="74">
        <v>2.3984499999999999E-2</v>
      </c>
      <c r="AN116" s="74">
        <v>1.41615E-2</v>
      </c>
      <c r="AO116" s="74">
        <v>1.2405899999999999E-2</v>
      </c>
      <c r="AP116" s="74">
        <v>72.400000000000006</v>
      </c>
      <c r="AQ116" s="74">
        <v>84</v>
      </c>
      <c r="AR116" s="74">
        <v>100</v>
      </c>
      <c r="AS116" s="74">
        <v>3.5520999999999999E-3</v>
      </c>
      <c r="AT116" s="73">
        <v>59</v>
      </c>
      <c r="AU116" s="213">
        <v>2.8996999999999998E-3</v>
      </c>
      <c r="AV116" s="213">
        <v>6.6299999999999996E-3</v>
      </c>
      <c r="AW116" s="74">
        <v>0.37640020000000002</v>
      </c>
      <c r="AY116" s="90">
        <v>2009</v>
      </c>
    </row>
    <row r="117" spans="2:51">
      <c r="B117" s="90">
        <v>2010</v>
      </c>
      <c r="C117" s="73">
        <v>2</v>
      </c>
      <c r="D117" s="74">
        <v>1.8235100000000001E-2</v>
      </c>
      <c r="E117" s="74">
        <v>2.0766300000000001E-2</v>
      </c>
      <c r="F117" s="74" t="s">
        <v>211</v>
      </c>
      <c r="G117" s="74">
        <v>2.7602100000000001E-2</v>
      </c>
      <c r="H117" s="74">
        <v>9.5756000000000001E-3</v>
      </c>
      <c r="I117" s="74">
        <v>7.5997E-3</v>
      </c>
      <c r="J117" s="74">
        <v>88.5</v>
      </c>
      <c r="K117" s="74">
        <v>88.5</v>
      </c>
      <c r="L117" s="74">
        <v>100</v>
      </c>
      <c r="M117" s="74">
        <v>2.7217000000000001E-3</v>
      </c>
      <c r="N117" s="73">
        <v>0</v>
      </c>
      <c r="O117" s="213">
        <v>0</v>
      </c>
      <c r="P117" s="213">
        <v>0</v>
      </c>
      <c r="R117" s="90">
        <v>2010</v>
      </c>
      <c r="S117" s="73">
        <v>1</v>
      </c>
      <c r="T117" s="74">
        <v>9.0384000000000003E-3</v>
      </c>
      <c r="U117" s="74">
        <v>5.3577E-3</v>
      </c>
      <c r="V117" s="74" t="s">
        <v>211</v>
      </c>
      <c r="W117" s="74">
        <v>7.1212999999999997E-3</v>
      </c>
      <c r="X117" s="74">
        <v>2.4705E-3</v>
      </c>
      <c r="Y117" s="74">
        <v>1.9607000000000001E-3</v>
      </c>
      <c r="Z117" s="74">
        <v>93</v>
      </c>
      <c r="AA117" s="74">
        <v>93</v>
      </c>
      <c r="AB117" s="74">
        <v>100</v>
      </c>
      <c r="AC117" s="74">
        <v>1.4288E-3</v>
      </c>
      <c r="AD117" s="73">
        <v>0</v>
      </c>
      <c r="AE117" s="213">
        <v>0</v>
      </c>
      <c r="AF117" s="213">
        <v>0</v>
      </c>
      <c r="AH117" s="90">
        <v>2010</v>
      </c>
      <c r="AI117" s="73">
        <v>3</v>
      </c>
      <c r="AJ117" s="74">
        <v>1.3616700000000001E-2</v>
      </c>
      <c r="AK117" s="74">
        <v>1.06023E-2</v>
      </c>
      <c r="AL117" s="74" t="s">
        <v>211</v>
      </c>
      <c r="AM117" s="74">
        <v>1.40923E-2</v>
      </c>
      <c r="AN117" s="74">
        <v>4.8887999999999996E-3</v>
      </c>
      <c r="AO117" s="74">
        <v>3.8800000000000002E-3</v>
      </c>
      <c r="AP117" s="74">
        <v>90</v>
      </c>
      <c r="AQ117" s="74">
        <v>89</v>
      </c>
      <c r="AR117" s="74">
        <v>100</v>
      </c>
      <c r="AS117" s="74">
        <v>2.091E-3</v>
      </c>
      <c r="AT117" s="73">
        <v>0</v>
      </c>
      <c r="AU117" s="213">
        <v>0</v>
      </c>
      <c r="AV117" s="213">
        <v>0</v>
      </c>
      <c r="AW117" s="74">
        <v>3.8760032</v>
      </c>
      <c r="AY117" s="90">
        <v>2010</v>
      </c>
    </row>
    <row r="118" spans="2:51">
      <c r="B118" s="90">
        <v>2011</v>
      </c>
      <c r="C118" s="73">
        <v>1</v>
      </c>
      <c r="D118" s="74">
        <v>8.9942000000000008E-3</v>
      </c>
      <c r="E118" s="74">
        <v>7.8487999999999995E-3</v>
      </c>
      <c r="F118" s="74" t="s">
        <v>211</v>
      </c>
      <c r="G118" s="74">
        <v>9.0278000000000008E-3</v>
      </c>
      <c r="H118" s="74">
        <v>6.8723999999999999E-3</v>
      </c>
      <c r="I118" s="74">
        <v>6.0416999999999997E-3</v>
      </c>
      <c r="J118" s="74">
        <v>55</v>
      </c>
      <c r="K118" s="74">
        <v>55</v>
      </c>
      <c r="L118" s="74">
        <v>100</v>
      </c>
      <c r="M118" s="74">
        <v>1.3274999999999999E-3</v>
      </c>
      <c r="N118" s="73">
        <v>20</v>
      </c>
      <c r="O118" s="213">
        <v>1.8993E-3</v>
      </c>
      <c r="P118" s="213">
        <v>3.6784999999999999E-3</v>
      </c>
      <c r="R118" s="90">
        <v>2011</v>
      </c>
      <c r="S118" s="73">
        <v>7</v>
      </c>
      <c r="T118" s="74">
        <v>6.2378599999999999E-2</v>
      </c>
      <c r="U118" s="74">
        <v>3.6152999999999998E-2</v>
      </c>
      <c r="V118" s="74" t="s">
        <v>211</v>
      </c>
      <c r="W118" s="74">
        <v>4.8053800000000001E-2</v>
      </c>
      <c r="X118" s="74">
        <v>1.6670600000000001E-2</v>
      </c>
      <c r="Y118" s="74">
        <v>1.32307E-2</v>
      </c>
      <c r="Z118" s="74">
        <v>92.285713999999999</v>
      </c>
      <c r="AA118" s="74">
        <v>92</v>
      </c>
      <c r="AB118" s="74">
        <v>100</v>
      </c>
      <c r="AC118" s="74">
        <v>9.7762999999999999E-3</v>
      </c>
      <c r="AD118" s="73">
        <v>0</v>
      </c>
      <c r="AE118" s="213">
        <v>0</v>
      </c>
      <c r="AF118" s="213">
        <v>0</v>
      </c>
      <c r="AH118" s="90">
        <v>2011</v>
      </c>
      <c r="AI118" s="73">
        <v>8</v>
      </c>
      <c r="AJ118" s="74">
        <v>3.58102E-2</v>
      </c>
      <c r="AK118" s="74">
        <v>2.75854E-2</v>
      </c>
      <c r="AL118" s="74" t="s">
        <v>211</v>
      </c>
      <c r="AM118" s="74">
        <v>3.5969800000000003E-2</v>
      </c>
      <c r="AN118" s="74">
        <v>1.43322E-2</v>
      </c>
      <c r="AO118" s="74">
        <v>1.16658E-2</v>
      </c>
      <c r="AP118" s="74">
        <v>87.625</v>
      </c>
      <c r="AQ118" s="74">
        <v>92</v>
      </c>
      <c r="AR118" s="74">
        <v>100</v>
      </c>
      <c r="AS118" s="74">
        <v>5.4447000000000002E-3</v>
      </c>
      <c r="AT118" s="73">
        <v>20</v>
      </c>
      <c r="AU118" s="213">
        <v>9.5540000000000002E-4</v>
      </c>
      <c r="AV118" s="213">
        <v>2.2970999999999998E-3</v>
      </c>
      <c r="AW118" s="74">
        <v>0.2170996</v>
      </c>
      <c r="AY118" s="90">
        <v>2011</v>
      </c>
    </row>
    <row r="119" spans="2:51">
      <c r="B119" s="90">
        <v>2012</v>
      </c>
      <c r="C119" s="73">
        <v>4</v>
      </c>
      <c r="D119" s="74">
        <v>3.5357600000000003E-2</v>
      </c>
      <c r="E119" s="74">
        <v>3.5564900000000003E-2</v>
      </c>
      <c r="F119" s="74" t="s">
        <v>211</v>
      </c>
      <c r="G119" s="74">
        <v>4.4358700000000001E-2</v>
      </c>
      <c r="H119" s="74">
        <v>2.03746E-2</v>
      </c>
      <c r="I119" s="74">
        <v>1.71164E-2</v>
      </c>
      <c r="J119" s="74">
        <v>79.5</v>
      </c>
      <c r="K119" s="74">
        <v>81</v>
      </c>
      <c r="L119" s="74">
        <v>100</v>
      </c>
      <c r="M119" s="74">
        <v>5.3480000000000003E-3</v>
      </c>
      <c r="N119" s="73">
        <v>15</v>
      </c>
      <c r="O119" s="213">
        <v>1.4009999999999999E-3</v>
      </c>
      <c r="P119" s="213">
        <v>2.8364000000000002E-3</v>
      </c>
      <c r="R119" s="90">
        <v>2012</v>
      </c>
      <c r="S119" s="73">
        <v>5</v>
      </c>
      <c r="T119" s="74">
        <v>4.3781E-2</v>
      </c>
      <c r="U119" s="74">
        <v>2.8754200000000001E-2</v>
      </c>
      <c r="V119" s="74" t="s">
        <v>211</v>
      </c>
      <c r="W119" s="74">
        <v>3.5993400000000002E-2</v>
      </c>
      <c r="X119" s="74">
        <v>1.4198000000000001E-2</v>
      </c>
      <c r="Y119" s="74">
        <v>1.0591700000000001E-2</v>
      </c>
      <c r="Z119" s="74">
        <v>91</v>
      </c>
      <c r="AA119" s="74">
        <v>92</v>
      </c>
      <c r="AB119" s="74">
        <v>100</v>
      </c>
      <c r="AC119" s="74">
        <v>6.9151999999999998E-3</v>
      </c>
      <c r="AD119" s="73">
        <v>0</v>
      </c>
      <c r="AE119" s="213">
        <v>0</v>
      </c>
      <c r="AF119" s="213">
        <v>0</v>
      </c>
      <c r="AH119" s="90">
        <v>2012</v>
      </c>
      <c r="AI119" s="73">
        <v>9</v>
      </c>
      <c r="AJ119" s="74">
        <v>3.9589199999999998E-2</v>
      </c>
      <c r="AK119" s="74">
        <v>3.23069E-2</v>
      </c>
      <c r="AL119" s="74" t="s">
        <v>211</v>
      </c>
      <c r="AM119" s="74">
        <v>4.0383700000000002E-2</v>
      </c>
      <c r="AN119" s="74">
        <v>1.7340999999999999E-2</v>
      </c>
      <c r="AO119" s="74">
        <v>1.3895599999999999E-2</v>
      </c>
      <c r="AP119" s="74">
        <v>85.888889000000006</v>
      </c>
      <c r="AQ119" s="74">
        <v>91</v>
      </c>
      <c r="AR119" s="74">
        <v>100</v>
      </c>
      <c r="AS119" s="74">
        <v>6.1184000000000004E-3</v>
      </c>
      <c r="AT119" s="73">
        <v>15</v>
      </c>
      <c r="AU119" s="213">
        <v>7.0439999999999999E-4</v>
      </c>
      <c r="AV119" s="213">
        <v>1.7681000000000001E-3</v>
      </c>
      <c r="AW119" s="74">
        <v>1.2368607</v>
      </c>
      <c r="AY119" s="90">
        <v>2012</v>
      </c>
    </row>
    <row r="120" spans="2:51">
      <c r="B120" s="90">
        <v>2013</v>
      </c>
      <c r="C120" s="73">
        <v>1</v>
      </c>
      <c r="D120" s="74">
        <v>8.6910000000000008E-3</v>
      </c>
      <c r="E120" s="74">
        <v>8.7848000000000006E-3</v>
      </c>
      <c r="F120" s="74" t="s">
        <v>211</v>
      </c>
      <c r="G120" s="74">
        <v>1.1676499999999999E-2</v>
      </c>
      <c r="H120" s="74">
        <v>4.0508000000000002E-3</v>
      </c>
      <c r="I120" s="74">
        <v>3.2149000000000001E-3</v>
      </c>
      <c r="J120" s="74">
        <v>88</v>
      </c>
      <c r="K120" s="74">
        <v>88</v>
      </c>
      <c r="L120" s="74">
        <v>100</v>
      </c>
      <c r="M120" s="74">
        <v>1.3133999999999999E-3</v>
      </c>
      <c r="N120" s="73">
        <v>0</v>
      </c>
      <c r="O120" s="213">
        <v>0</v>
      </c>
      <c r="P120" s="213">
        <v>0</v>
      </c>
      <c r="R120" s="90">
        <v>2013</v>
      </c>
      <c r="S120" s="73">
        <v>3</v>
      </c>
      <c r="T120" s="74">
        <v>2.5813200000000001E-2</v>
      </c>
      <c r="U120" s="74">
        <v>1.6445000000000001E-2</v>
      </c>
      <c r="V120" s="74" t="s">
        <v>211</v>
      </c>
      <c r="W120" s="74">
        <v>2.1361999999999999E-2</v>
      </c>
      <c r="X120" s="74">
        <v>8.0844999999999997E-3</v>
      </c>
      <c r="Y120" s="74">
        <v>5.5322000000000001E-3</v>
      </c>
      <c r="Z120" s="74">
        <v>90</v>
      </c>
      <c r="AA120" s="74">
        <v>93</v>
      </c>
      <c r="AB120" s="74">
        <v>100</v>
      </c>
      <c r="AC120" s="74">
        <v>4.1590000000000004E-3</v>
      </c>
      <c r="AD120" s="73">
        <v>0</v>
      </c>
      <c r="AE120" s="213">
        <v>0</v>
      </c>
      <c r="AF120" s="213">
        <v>0</v>
      </c>
      <c r="AH120" s="90">
        <v>2013</v>
      </c>
      <c r="AI120" s="73">
        <v>4</v>
      </c>
      <c r="AJ120" s="74">
        <v>1.7295000000000001E-2</v>
      </c>
      <c r="AK120" s="74">
        <v>1.31798E-2</v>
      </c>
      <c r="AL120" s="74" t="s">
        <v>211</v>
      </c>
      <c r="AM120" s="74">
        <v>1.7238199999999999E-2</v>
      </c>
      <c r="AN120" s="74">
        <v>6.3604000000000004E-3</v>
      </c>
      <c r="AO120" s="74">
        <v>4.5490000000000001E-3</v>
      </c>
      <c r="AP120" s="74">
        <v>89.5</v>
      </c>
      <c r="AQ120" s="74">
        <v>90.5</v>
      </c>
      <c r="AR120" s="74">
        <v>100</v>
      </c>
      <c r="AS120" s="74">
        <v>2.6978000000000002E-3</v>
      </c>
      <c r="AT120" s="73">
        <v>0</v>
      </c>
      <c r="AU120" s="213">
        <v>0</v>
      </c>
      <c r="AV120" s="213">
        <v>0</v>
      </c>
      <c r="AW120" s="74">
        <v>0.53418880000000002</v>
      </c>
      <c r="AY120" s="90">
        <v>2013</v>
      </c>
    </row>
    <row r="121" spans="2:51">
      <c r="B121" s="90">
        <v>2014</v>
      </c>
      <c r="C121" s="73">
        <v>6</v>
      </c>
      <c r="D121" s="74">
        <v>5.1423200000000002E-2</v>
      </c>
      <c r="E121" s="74">
        <v>5.0683199999999998E-2</v>
      </c>
      <c r="F121" s="74" t="s">
        <v>211</v>
      </c>
      <c r="G121" s="74">
        <v>6.6095200000000007E-2</v>
      </c>
      <c r="H121" s="74">
        <v>2.4655400000000001E-2</v>
      </c>
      <c r="I121" s="74">
        <v>1.73029E-2</v>
      </c>
      <c r="J121" s="74">
        <v>88</v>
      </c>
      <c r="K121" s="74">
        <v>88</v>
      </c>
      <c r="L121" s="74">
        <v>100</v>
      </c>
      <c r="M121" s="74">
        <v>7.6366000000000003E-3</v>
      </c>
      <c r="N121" s="73">
        <v>0</v>
      </c>
      <c r="O121" s="213">
        <v>0</v>
      </c>
      <c r="P121" s="213">
        <v>0</v>
      </c>
      <c r="R121" s="90">
        <v>2014</v>
      </c>
      <c r="S121" s="73">
        <v>6</v>
      </c>
      <c r="T121" s="74">
        <v>5.0813900000000002E-2</v>
      </c>
      <c r="U121" s="74">
        <v>3.2337299999999999E-2</v>
      </c>
      <c r="V121" s="74" t="s">
        <v>211</v>
      </c>
      <c r="W121" s="74">
        <v>3.9698999999999998E-2</v>
      </c>
      <c r="X121" s="74">
        <v>2.2661000000000001E-2</v>
      </c>
      <c r="Y121" s="74">
        <v>2.4607299999999999E-2</v>
      </c>
      <c r="Z121" s="74">
        <v>79.166667000000004</v>
      </c>
      <c r="AA121" s="74">
        <v>93</v>
      </c>
      <c r="AB121" s="74">
        <v>100</v>
      </c>
      <c r="AC121" s="74">
        <v>7.9501999999999993E-3</v>
      </c>
      <c r="AD121" s="73">
        <v>71</v>
      </c>
      <c r="AE121" s="213">
        <v>6.4871E-3</v>
      </c>
      <c r="AF121" s="213">
        <v>2.12409E-2</v>
      </c>
      <c r="AH121" s="90">
        <v>2014</v>
      </c>
      <c r="AI121" s="73">
        <v>12</v>
      </c>
      <c r="AJ121" s="74">
        <v>5.1116700000000001E-2</v>
      </c>
      <c r="AK121" s="74">
        <v>3.8969499999999997E-2</v>
      </c>
      <c r="AL121" s="74" t="s">
        <v>211</v>
      </c>
      <c r="AM121" s="74">
        <v>4.9641200000000003E-2</v>
      </c>
      <c r="AN121" s="74">
        <v>2.23053E-2</v>
      </c>
      <c r="AO121" s="74">
        <v>1.9931299999999999E-2</v>
      </c>
      <c r="AP121" s="74">
        <v>83.583332999999996</v>
      </c>
      <c r="AQ121" s="74">
        <v>90.5</v>
      </c>
      <c r="AR121" s="74">
        <v>100</v>
      </c>
      <c r="AS121" s="74">
        <v>7.7901999999999997E-3</v>
      </c>
      <c r="AT121" s="73">
        <v>71</v>
      </c>
      <c r="AU121" s="213">
        <v>3.2323E-3</v>
      </c>
      <c r="AV121" s="213">
        <v>8.0376000000000006E-3</v>
      </c>
      <c r="AW121" s="74">
        <v>1.5673279</v>
      </c>
      <c r="AY121" s="90">
        <v>2014</v>
      </c>
    </row>
    <row r="122" spans="2:51">
      <c r="B122" s="90">
        <v>2015</v>
      </c>
      <c r="C122" s="73">
        <v>3</v>
      </c>
      <c r="D122" s="74">
        <v>2.5364299999999999E-2</v>
      </c>
      <c r="E122" s="74">
        <v>2.4504399999999999E-2</v>
      </c>
      <c r="F122" s="74" t="s">
        <v>211</v>
      </c>
      <c r="G122" s="74">
        <v>0.03</v>
      </c>
      <c r="H122" s="74">
        <v>1.56058E-2</v>
      </c>
      <c r="I122" s="74">
        <v>1.0686299999999999E-2</v>
      </c>
      <c r="J122" s="74">
        <v>72.666667000000004</v>
      </c>
      <c r="K122" s="74">
        <v>80</v>
      </c>
      <c r="L122" s="74">
        <v>100</v>
      </c>
      <c r="M122" s="74">
        <v>3.6847E-3</v>
      </c>
      <c r="N122" s="73">
        <v>19</v>
      </c>
      <c r="O122" s="213">
        <v>1.7025E-3</v>
      </c>
      <c r="P122" s="213">
        <v>3.3563999999999998E-3</v>
      </c>
      <c r="R122" s="90">
        <v>2015</v>
      </c>
      <c r="S122" s="73">
        <v>3</v>
      </c>
      <c r="T122" s="74">
        <v>2.5024299999999999E-2</v>
      </c>
      <c r="U122" s="74">
        <v>1.37977E-2</v>
      </c>
      <c r="V122" s="74" t="s">
        <v>211</v>
      </c>
      <c r="W122" s="74">
        <v>1.8339500000000002E-2</v>
      </c>
      <c r="X122" s="74">
        <v>6.3623000000000004E-3</v>
      </c>
      <c r="Y122" s="74">
        <v>5.0493999999999999E-3</v>
      </c>
      <c r="Z122" s="74">
        <v>95.666667000000004</v>
      </c>
      <c r="AA122" s="74">
        <v>95</v>
      </c>
      <c r="AB122" s="74">
        <v>100</v>
      </c>
      <c r="AC122" s="74">
        <v>3.8571E-3</v>
      </c>
      <c r="AD122" s="73">
        <v>0</v>
      </c>
      <c r="AE122" s="213">
        <v>0</v>
      </c>
      <c r="AF122" s="213">
        <v>0</v>
      </c>
      <c r="AH122" s="90">
        <v>2015</v>
      </c>
      <c r="AI122" s="73">
        <v>6</v>
      </c>
      <c r="AJ122" s="74">
        <v>2.5193199999999999E-2</v>
      </c>
      <c r="AK122" s="74">
        <v>1.9922499999999999E-2</v>
      </c>
      <c r="AL122" s="74" t="s">
        <v>211</v>
      </c>
      <c r="AM122" s="74">
        <v>2.5280400000000001E-2</v>
      </c>
      <c r="AN122" s="74">
        <v>1.1239000000000001E-2</v>
      </c>
      <c r="AO122" s="74">
        <v>8.1971000000000006E-3</v>
      </c>
      <c r="AP122" s="74">
        <v>84.166667000000004</v>
      </c>
      <c r="AQ122" s="74">
        <v>87.5</v>
      </c>
      <c r="AR122" s="74">
        <v>100</v>
      </c>
      <c r="AS122" s="74">
        <v>3.7690000000000002E-3</v>
      </c>
      <c r="AT122" s="73">
        <v>19</v>
      </c>
      <c r="AU122" s="213">
        <v>8.5320000000000003E-4</v>
      </c>
      <c r="AV122" s="213">
        <v>2.1075999999999998E-3</v>
      </c>
      <c r="AW122" s="74">
        <v>1.7759832</v>
      </c>
      <c r="AY122" s="90">
        <v>2015</v>
      </c>
    </row>
    <row r="123" spans="2:51">
      <c r="B123" s="90">
        <v>2016</v>
      </c>
      <c r="C123" s="73">
        <v>2</v>
      </c>
      <c r="D123" s="74">
        <v>1.6662400000000001E-2</v>
      </c>
      <c r="E123" s="74">
        <v>1.42638E-2</v>
      </c>
      <c r="F123" s="74" t="s">
        <v>211</v>
      </c>
      <c r="G123" s="74">
        <v>1.8607499999999999E-2</v>
      </c>
      <c r="H123" s="74">
        <v>9.3494000000000008E-3</v>
      </c>
      <c r="I123" s="74">
        <v>9.0632999999999998E-3</v>
      </c>
      <c r="J123" s="74">
        <v>75</v>
      </c>
      <c r="K123" s="74">
        <v>75</v>
      </c>
      <c r="L123" s="74">
        <v>100</v>
      </c>
      <c r="M123" s="74">
        <v>2.4309000000000002E-3</v>
      </c>
      <c r="N123" s="73">
        <v>12</v>
      </c>
      <c r="O123" s="213">
        <v>1.0606999999999999E-3</v>
      </c>
      <c r="P123" s="213">
        <v>2.1503E-3</v>
      </c>
      <c r="R123" s="90">
        <v>2016</v>
      </c>
      <c r="S123" s="73">
        <v>5</v>
      </c>
      <c r="T123" s="74">
        <v>4.1024400000000003E-2</v>
      </c>
      <c r="U123" s="74">
        <v>2.58088E-2</v>
      </c>
      <c r="V123" s="74" t="s">
        <v>211</v>
      </c>
      <c r="W123" s="74">
        <v>3.2325399999999997E-2</v>
      </c>
      <c r="X123" s="74">
        <v>1.2735700000000001E-2</v>
      </c>
      <c r="Y123" s="74">
        <v>9.5061E-3</v>
      </c>
      <c r="Z123" s="74">
        <v>87.6</v>
      </c>
      <c r="AA123" s="74">
        <v>87</v>
      </c>
      <c r="AB123" s="74">
        <v>100</v>
      </c>
      <c r="AC123" s="74">
        <v>6.5018999999999997E-3</v>
      </c>
      <c r="AD123" s="73">
        <v>0</v>
      </c>
      <c r="AE123" s="213">
        <v>0</v>
      </c>
      <c r="AF123" s="213">
        <v>0</v>
      </c>
      <c r="AH123" s="90">
        <v>2016</v>
      </c>
      <c r="AI123" s="73">
        <v>7</v>
      </c>
      <c r="AJ123" s="74">
        <v>2.89365E-2</v>
      </c>
      <c r="AK123" s="74">
        <v>2.15061E-2</v>
      </c>
      <c r="AL123" s="74" t="s">
        <v>211</v>
      </c>
      <c r="AM123" s="74">
        <v>2.7370999999999999E-2</v>
      </c>
      <c r="AN123" s="74">
        <v>1.1710999999999999E-2</v>
      </c>
      <c r="AO123" s="74">
        <v>9.7803999999999999E-3</v>
      </c>
      <c r="AP123" s="74">
        <v>84</v>
      </c>
      <c r="AQ123" s="74">
        <v>87</v>
      </c>
      <c r="AR123" s="74">
        <v>100</v>
      </c>
      <c r="AS123" s="74">
        <v>4.3975999999999998E-3</v>
      </c>
      <c r="AT123" s="73">
        <v>12</v>
      </c>
      <c r="AU123" s="213">
        <v>5.3089999999999995E-4</v>
      </c>
      <c r="AV123" s="213">
        <v>1.3469000000000001E-3</v>
      </c>
      <c r="AW123" s="74">
        <v>0.55267259999999996</v>
      </c>
      <c r="AY123" s="90">
        <v>2016</v>
      </c>
    </row>
    <row r="124" spans="2:51">
      <c r="B124" s="90">
        <v>2017</v>
      </c>
      <c r="C124" s="73">
        <v>4</v>
      </c>
      <c r="D124" s="74">
        <v>3.2775600000000002E-2</v>
      </c>
      <c r="E124" s="74">
        <v>3.0143900000000001E-2</v>
      </c>
      <c r="F124" s="74" t="s">
        <v>211</v>
      </c>
      <c r="G124" s="74">
        <v>3.49854E-2</v>
      </c>
      <c r="H124" s="74">
        <v>1.9909799999999998E-2</v>
      </c>
      <c r="I124" s="74">
        <v>1.6281400000000001E-2</v>
      </c>
      <c r="J124" s="74">
        <v>70.5</v>
      </c>
      <c r="K124" s="74">
        <v>80.5</v>
      </c>
      <c r="L124" s="74">
        <v>100</v>
      </c>
      <c r="M124" s="74">
        <v>4.7866999999999996E-3</v>
      </c>
      <c r="N124" s="73">
        <v>46</v>
      </c>
      <c r="O124" s="213">
        <v>4.0038000000000001E-3</v>
      </c>
      <c r="P124" s="213">
        <v>8.1603999999999999E-3</v>
      </c>
      <c r="R124" s="90">
        <v>2017</v>
      </c>
      <c r="S124" s="73">
        <v>7</v>
      </c>
      <c r="T124" s="74">
        <v>5.6497199999999997E-2</v>
      </c>
      <c r="U124" s="74">
        <v>3.4289600000000003E-2</v>
      </c>
      <c r="V124" s="74" t="s">
        <v>211</v>
      </c>
      <c r="W124" s="74">
        <v>4.3662199999999998E-2</v>
      </c>
      <c r="X124" s="74">
        <v>1.6619100000000001E-2</v>
      </c>
      <c r="Y124" s="74">
        <v>1.2607800000000001E-2</v>
      </c>
      <c r="Z124" s="74">
        <v>88</v>
      </c>
      <c r="AA124" s="74">
        <v>87</v>
      </c>
      <c r="AB124" s="74">
        <v>100</v>
      </c>
      <c r="AC124" s="74">
        <v>8.9195999999999998E-3</v>
      </c>
      <c r="AD124" s="73">
        <v>0</v>
      </c>
      <c r="AE124" s="213">
        <v>0</v>
      </c>
      <c r="AF124" s="213">
        <v>0</v>
      </c>
      <c r="AH124" s="90">
        <v>2017</v>
      </c>
      <c r="AI124" s="73">
        <v>11</v>
      </c>
      <c r="AJ124" s="74">
        <v>4.4726000000000002E-2</v>
      </c>
      <c r="AK124" s="74">
        <v>3.3792599999999999E-2</v>
      </c>
      <c r="AL124" s="74" t="s">
        <v>211</v>
      </c>
      <c r="AM124" s="74">
        <v>4.1399100000000001E-2</v>
      </c>
      <c r="AN124" s="74">
        <v>1.89812E-2</v>
      </c>
      <c r="AO124" s="74">
        <v>1.4994499999999999E-2</v>
      </c>
      <c r="AP124" s="74">
        <v>81.636364</v>
      </c>
      <c r="AQ124" s="74">
        <v>87</v>
      </c>
      <c r="AR124" s="74">
        <v>100</v>
      </c>
      <c r="AS124" s="74">
        <v>6.7882999999999997E-3</v>
      </c>
      <c r="AT124" s="73">
        <v>46</v>
      </c>
      <c r="AU124" s="213">
        <v>2.0035999999999999E-3</v>
      </c>
      <c r="AV124" s="213">
        <v>5.1181000000000004E-3</v>
      </c>
      <c r="AW124" s="74">
        <v>0.87909820000000005</v>
      </c>
      <c r="AY124" s="90">
        <v>2017</v>
      </c>
    </row>
    <row r="125" spans="2:51">
      <c r="B125" s="90">
        <v>2018</v>
      </c>
      <c r="C125" s="73">
        <v>2</v>
      </c>
      <c r="D125" s="74">
        <v>1.6140000000000002E-2</v>
      </c>
      <c r="E125" s="74">
        <v>1.4972299999999999E-2</v>
      </c>
      <c r="F125" s="74" t="s">
        <v>211</v>
      </c>
      <c r="G125" s="74">
        <v>1.71042E-2</v>
      </c>
      <c r="H125" s="74">
        <v>1.1797500000000001E-2</v>
      </c>
      <c r="I125" s="74">
        <v>1.1183200000000001E-2</v>
      </c>
      <c r="J125" s="74">
        <v>60.5</v>
      </c>
      <c r="K125" s="74">
        <v>60.5</v>
      </c>
      <c r="L125" s="74">
        <v>100</v>
      </c>
      <c r="M125" s="74">
        <v>2.4017999999999999E-3</v>
      </c>
      <c r="N125" s="73">
        <v>47</v>
      </c>
      <c r="O125" s="213">
        <v>4.0337000000000003E-3</v>
      </c>
      <c r="P125" s="213">
        <v>8.4204999999999992E-3</v>
      </c>
      <c r="R125" s="90">
        <v>2018</v>
      </c>
      <c r="S125" s="73">
        <v>7</v>
      </c>
      <c r="T125" s="74">
        <v>5.56655E-2</v>
      </c>
      <c r="U125" s="74">
        <v>3.0886799999999999E-2</v>
      </c>
      <c r="V125" s="74" t="s">
        <v>211</v>
      </c>
      <c r="W125" s="74">
        <v>4.1054E-2</v>
      </c>
      <c r="X125" s="74">
        <v>1.4242299999999999E-2</v>
      </c>
      <c r="Y125" s="74">
        <v>1.13034E-2</v>
      </c>
      <c r="Z125" s="74">
        <v>89.714286000000001</v>
      </c>
      <c r="AA125" s="74">
        <v>88</v>
      </c>
      <c r="AB125" s="74">
        <v>100</v>
      </c>
      <c r="AC125" s="74">
        <v>9.1114999999999998E-3</v>
      </c>
      <c r="AD125" s="73">
        <v>0</v>
      </c>
      <c r="AE125" s="213">
        <v>0</v>
      </c>
      <c r="AF125" s="213">
        <v>0</v>
      </c>
      <c r="AH125" s="90">
        <v>2018</v>
      </c>
      <c r="AI125" s="73">
        <v>9</v>
      </c>
      <c r="AJ125" s="74">
        <v>3.60481E-2</v>
      </c>
      <c r="AK125" s="74">
        <v>2.5807900000000002E-2</v>
      </c>
      <c r="AL125" s="74" t="s">
        <v>211</v>
      </c>
      <c r="AM125" s="74">
        <v>3.2901899999999998E-2</v>
      </c>
      <c r="AN125" s="74">
        <v>1.4352500000000001E-2</v>
      </c>
      <c r="AO125" s="74">
        <v>1.23029E-2</v>
      </c>
      <c r="AP125" s="74">
        <v>83.222222000000002</v>
      </c>
      <c r="AQ125" s="74">
        <v>88</v>
      </c>
      <c r="AR125" s="74">
        <v>100</v>
      </c>
      <c r="AS125" s="74">
        <v>5.6216E-3</v>
      </c>
      <c r="AT125" s="73">
        <v>47</v>
      </c>
      <c r="AU125" s="213">
        <v>2.0183000000000002E-3</v>
      </c>
      <c r="AV125" s="213">
        <v>5.2944000000000003E-3</v>
      </c>
      <c r="AW125" s="74">
        <v>0.48474800000000001</v>
      </c>
      <c r="AY125" s="90">
        <v>2018</v>
      </c>
    </row>
    <row r="126" spans="2:51">
      <c r="B126" s="90">
        <v>2019</v>
      </c>
      <c r="C126" s="73">
        <v>1</v>
      </c>
      <c r="D126" s="74">
        <v>7.9495999999999994E-3</v>
      </c>
      <c r="E126" s="74">
        <v>7.0492999999999997E-3</v>
      </c>
      <c r="F126" s="74" t="s">
        <v>211</v>
      </c>
      <c r="G126" s="74">
        <v>9.3697999999999993E-3</v>
      </c>
      <c r="H126" s="74">
        <v>3.2504999999999999E-3</v>
      </c>
      <c r="I126" s="74">
        <v>2.5798000000000001E-3</v>
      </c>
      <c r="J126" s="74">
        <v>89</v>
      </c>
      <c r="K126" s="74">
        <v>89</v>
      </c>
      <c r="L126" s="74">
        <v>100</v>
      </c>
      <c r="M126" s="74">
        <v>1.1536000000000001E-3</v>
      </c>
      <c r="N126" s="73">
        <v>0</v>
      </c>
      <c r="O126" s="213">
        <v>0</v>
      </c>
      <c r="P126" s="213">
        <v>0</v>
      </c>
      <c r="R126" s="90">
        <v>2019</v>
      </c>
      <c r="S126" s="73">
        <v>8</v>
      </c>
      <c r="T126" s="74">
        <v>6.2691499999999997E-2</v>
      </c>
      <c r="U126" s="74">
        <v>3.6681999999999999E-2</v>
      </c>
      <c r="V126" s="74" t="s">
        <v>211</v>
      </c>
      <c r="W126" s="74">
        <v>4.8304800000000002E-2</v>
      </c>
      <c r="X126" s="74">
        <v>1.73712E-2</v>
      </c>
      <c r="Y126" s="74">
        <v>1.2981599999999999E-2</v>
      </c>
      <c r="Z126" s="74">
        <v>92</v>
      </c>
      <c r="AA126" s="74">
        <v>90.5</v>
      </c>
      <c r="AB126" s="74">
        <v>100</v>
      </c>
      <c r="AC126" s="74">
        <v>1.00158E-2</v>
      </c>
      <c r="AD126" s="73">
        <v>0</v>
      </c>
      <c r="AE126" s="213">
        <v>0</v>
      </c>
      <c r="AF126" s="213">
        <v>0</v>
      </c>
      <c r="AH126" s="90">
        <v>2019</v>
      </c>
      <c r="AI126" s="73">
        <v>9</v>
      </c>
      <c r="AJ126" s="74">
        <v>3.5516699999999998E-2</v>
      </c>
      <c r="AK126" s="74">
        <v>2.49266E-2</v>
      </c>
      <c r="AL126" s="74" t="s">
        <v>211</v>
      </c>
      <c r="AM126" s="74">
        <v>3.2884200000000002E-2</v>
      </c>
      <c r="AN126" s="74">
        <v>1.17442E-2</v>
      </c>
      <c r="AO126" s="74">
        <v>8.8797000000000008E-3</v>
      </c>
      <c r="AP126" s="74">
        <v>91.666667000000004</v>
      </c>
      <c r="AQ126" s="74">
        <v>90</v>
      </c>
      <c r="AR126" s="74">
        <v>100</v>
      </c>
      <c r="AS126" s="74">
        <v>5.4034E-3</v>
      </c>
      <c r="AT126" s="73">
        <v>0</v>
      </c>
      <c r="AU126" s="213">
        <v>0</v>
      </c>
      <c r="AV126" s="213">
        <v>0</v>
      </c>
      <c r="AW126" s="74">
        <v>0.19217429999999999</v>
      </c>
      <c r="AY126" s="90">
        <v>2019</v>
      </c>
    </row>
    <row r="127" spans="2:51">
      <c r="B127" s="90">
        <v>2020</v>
      </c>
      <c r="C127" s="73">
        <v>4</v>
      </c>
      <c r="D127" s="74">
        <v>3.1419900000000001E-2</v>
      </c>
      <c r="E127" s="74">
        <v>2.7576300000000002E-2</v>
      </c>
      <c r="F127" s="74" t="s">
        <v>211</v>
      </c>
      <c r="G127" s="74">
        <v>3.6132900000000003E-2</v>
      </c>
      <c r="H127" s="74">
        <v>1.3242E-2</v>
      </c>
      <c r="I127" s="74">
        <v>9.5817999999999997E-3</v>
      </c>
      <c r="J127" s="74">
        <v>88.75</v>
      </c>
      <c r="K127" s="74">
        <v>90</v>
      </c>
      <c r="L127" s="74">
        <v>100</v>
      </c>
      <c r="M127" s="74">
        <v>4.7288E-3</v>
      </c>
      <c r="N127" s="73">
        <v>0</v>
      </c>
      <c r="O127" s="213">
        <v>0</v>
      </c>
      <c r="P127" s="213">
        <v>0</v>
      </c>
      <c r="R127" s="90">
        <v>2020</v>
      </c>
      <c r="S127" s="73">
        <v>3</v>
      </c>
      <c r="T127" s="74">
        <v>2.3211699999999998E-2</v>
      </c>
      <c r="U127" s="74">
        <v>1.45113E-2</v>
      </c>
      <c r="V127" s="74" t="s">
        <v>211</v>
      </c>
      <c r="W127" s="74">
        <v>1.8852799999999999E-2</v>
      </c>
      <c r="X127" s="74">
        <v>7.1311999999999999E-3</v>
      </c>
      <c r="Y127" s="74">
        <v>4.8843000000000003E-3</v>
      </c>
      <c r="Z127" s="74">
        <v>91.333332999999996</v>
      </c>
      <c r="AA127" s="74">
        <v>94</v>
      </c>
      <c r="AB127" s="74">
        <v>100</v>
      </c>
      <c r="AC127" s="74">
        <v>3.9106999999999996E-3</v>
      </c>
      <c r="AD127" s="73">
        <v>0</v>
      </c>
      <c r="AE127" s="213">
        <v>0</v>
      </c>
      <c r="AF127" s="213">
        <v>0</v>
      </c>
      <c r="AH127" s="90">
        <v>2020</v>
      </c>
      <c r="AI127" s="73">
        <v>7</v>
      </c>
      <c r="AJ127" s="74">
        <v>2.7284800000000001E-2</v>
      </c>
      <c r="AK127" s="74">
        <v>1.9634100000000002E-2</v>
      </c>
      <c r="AL127" s="74" t="s">
        <v>211</v>
      </c>
      <c r="AM127" s="74">
        <v>2.5622900000000001E-2</v>
      </c>
      <c r="AN127" s="74">
        <v>9.5326999999999999E-3</v>
      </c>
      <c r="AO127" s="74">
        <v>6.7209000000000001E-3</v>
      </c>
      <c r="AP127" s="74">
        <v>89.857142999999994</v>
      </c>
      <c r="AQ127" s="74">
        <v>90</v>
      </c>
      <c r="AR127" s="74">
        <v>100</v>
      </c>
      <c r="AS127" s="74">
        <v>4.3397000000000002E-3</v>
      </c>
      <c r="AT127" s="73">
        <v>0</v>
      </c>
      <c r="AU127" s="213">
        <v>0</v>
      </c>
      <c r="AV127" s="213">
        <v>0</v>
      </c>
      <c r="AW127" s="74">
        <v>1.9003276</v>
      </c>
      <c r="AY127" s="90">
        <v>2020</v>
      </c>
    </row>
    <row r="128" spans="2:51">
      <c r="B128" s="90">
        <v>2021</v>
      </c>
      <c r="C128" s="73">
        <v>2</v>
      </c>
      <c r="D128" s="74">
        <v>1.5686800000000001E-2</v>
      </c>
      <c r="E128" s="74">
        <v>1.3344399999999999E-2</v>
      </c>
      <c r="F128" s="74" t="s">
        <v>211</v>
      </c>
      <c r="G128" s="74">
        <v>1.72379E-2</v>
      </c>
      <c r="H128" s="74">
        <v>6.6575000000000002E-3</v>
      </c>
      <c r="I128" s="74">
        <v>4.3946999999999996E-3</v>
      </c>
      <c r="J128" s="74">
        <v>84.5</v>
      </c>
      <c r="K128" s="74">
        <v>84.5</v>
      </c>
      <c r="L128" s="74">
        <v>100</v>
      </c>
      <c r="M128" s="74">
        <v>2.2371000000000001E-3</v>
      </c>
      <c r="N128" s="73">
        <v>0</v>
      </c>
      <c r="O128" s="213">
        <v>0</v>
      </c>
      <c r="P128" s="213">
        <v>0</v>
      </c>
      <c r="R128" s="90">
        <v>2021</v>
      </c>
      <c r="S128" s="73">
        <v>7</v>
      </c>
      <c r="T128" s="74">
        <v>5.41021E-2</v>
      </c>
      <c r="U128" s="74">
        <v>3.09433E-2</v>
      </c>
      <c r="V128" s="74" t="s">
        <v>211</v>
      </c>
      <c r="W128" s="74">
        <v>4.0706899999999997E-2</v>
      </c>
      <c r="X128" s="74">
        <v>1.4695E-2</v>
      </c>
      <c r="Y128" s="74">
        <v>1.0910599999999999E-2</v>
      </c>
      <c r="Z128" s="74">
        <v>92.714286000000001</v>
      </c>
      <c r="AA128" s="74">
        <v>95</v>
      </c>
      <c r="AB128" s="74">
        <v>100</v>
      </c>
      <c r="AC128" s="74">
        <v>8.5295000000000006E-3</v>
      </c>
      <c r="AD128" s="73">
        <v>0</v>
      </c>
      <c r="AE128" s="213">
        <v>0</v>
      </c>
      <c r="AF128" s="213">
        <v>0</v>
      </c>
      <c r="AH128" s="90">
        <v>2021</v>
      </c>
      <c r="AI128" s="73">
        <v>9</v>
      </c>
      <c r="AJ128" s="74">
        <v>3.5035700000000003E-2</v>
      </c>
      <c r="AK128" s="74">
        <v>2.4135400000000001E-2</v>
      </c>
      <c r="AL128" s="74" t="s">
        <v>211</v>
      </c>
      <c r="AM128" s="74">
        <v>3.1622699999999997E-2</v>
      </c>
      <c r="AN128" s="74">
        <v>1.15914E-2</v>
      </c>
      <c r="AO128" s="74">
        <v>8.3846000000000007E-3</v>
      </c>
      <c r="AP128" s="74">
        <v>90.888889000000006</v>
      </c>
      <c r="AQ128" s="74">
        <v>92</v>
      </c>
      <c r="AR128" s="74">
        <v>100</v>
      </c>
      <c r="AS128" s="74">
        <v>5.2487999999999996E-3</v>
      </c>
      <c r="AT128" s="73">
        <v>0</v>
      </c>
      <c r="AU128" s="213">
        <v>0</v>
      </c>
      <c r="AV128" s="213">
        <v>0</v>
      </c>
      <c r="AW128" s="74">
        <v>0.43125259999999999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X14" s="80">
        <v>1907</v>
      </c>
      <c r="Y14" s="73">
        <v>0</v>
      </c>
      <c r="Z14" s="73">
        <v>0</v>
      </c>
      <c r="AA14" s="73">
        <v>0</v>
      </c>
      <c r="AB14" s="73">
        <v>0</v>
      </c>
      <c r="AC14" s="73">
        <v>0</v>
      </c>
      <c r="AD14" s="73">
        <v>0</v>
      </c>
      <c r="AE14" s="73">
        <v>0</v>
      </c>
      <c r="AF14" s="73">
        <v>0</v>
      </c>
      <c r="AG14" s="73">
        <v>0</v>
      </c>
      <c r="AH14" s="73">
        <v>0</v>
      </c>
      <c r="AI14" s="73">
        <v>0</v>
      </c>
      <c r="AJ14" s="73">
        <v>0</v>
      </c>
      <c r="AK14" s="73">
        <v>1</v>
      </c>
      <c r="AL14" s="73">
        <v>0</v>
      </c>
      <c r="AM14" s="73">
        <v>0</v>
      </c>
      <c r="AN14" s="73">
        <v>0</v>
      </c>
      <c r="AO14" s="73">
        <v>0</v>
      </c>
      <c r="AP14" s="73">
        <v>0</v>
      </c>
      <c r="AQ14" s="73">
        <v>0</v>
      </c>
      <c r="AR14" s="73">
        <v>1</v>
      </c>
      <c r="AT14" s="80">
        <v>1907</v>
      </c>
      <c r="AU14" s="73">
        <v>0</v>
      </c>
      <c r="AV14" s="73">
        <v>0</v>
      </c>
      <c r="AW14" s="73">
        <v>0</v>
      </c>
      <c r="AX14" s="73">
        <v>0</v>
      </c>
      <c r="AY14" s="73">
        <v>0</v>
      </c>
      <c r="AZ14" s="73">
        <v>0</v>
      </c>
      <c r="BA14" s="73">
        <v>0</v>
      </c>
      <c r="BB14" s="73">
        <v>0</v>
      </c>
      <c r="BC14" s="73">
        <v>0</v>
      </c>
      <c r="BD14" s="73">
        <v>0</v>
      </c>
      <c r="BE14" s="73">
        <v>0</v>
      </c>
      <c r="BF14" s="73">
        <v>0</v>
      </c>
      <c r="BG14" s="73">
        <v>1</v>
      </c>
      <c r="BH14" s="73">
        <v>0</v>
      </c>
      <c r="BI14" s="73">
        <v>0</v>
      </c>
      <c r="BJ14" s="73">
        <v>0</v>
      </c>
      <c r="BK14" s="73">
        <v>0</v>
      </c>
      <c r="BL14" s="73">
        <v>0</v>
      </c>
      <c r="BM14" s="73">
        <v>0</v>
      </c>
      <c r="BN14" s="73">
        <v>1</v>
      </c>
      <c r="BP14" s="80">
        <v>1907</v>
      </c>
    </row>
    <row r="15" spans="1:68">
      <c r="B15" s="80">
        <v>1908</v>
      </c>
      <c r="C15" s="73">
        <v>2</v>
      </c>
      <c r="D15" s="73">
        <v>0</v>
      </c>
      <c r="E15" s="73">
        <v>0</v>
      </c>
      <c r="F15" s="73">
        <v>0</v>
      </c>
      <c r="G15" s="73">
        <v>0</v>
      </c>
      <c r="H15" s="73">
        <v>0</v>
      </c>
      <c r="I15" s="73">
        <v>0</v>
      </c>
      <c r="J15" s="73">
        <v>0</v>
      </c>
      <c r="K15" s="73">
        <v>0</v>
      </c>
      <c r="L15" s="73">
        <v>0</v>
      </c>
      <c r="M15" s="73">
        <v>0</v>
      </c>
      <c r="N15" s="73">
        <v>0</v>
      </c>
      <c r="O15" s="73">
        <v>0</v>
      </c>
      <c r="P15" s="73">
        <v>0</v>
      </c>
      <c r="Q15" s="73">
        <v>1</v>
      </c>
      <c r="R15" s="73">
        <v>0</v>
      </c>
      <c r="S15" s="73">
        <v>0</v>
      </c>
      <c r="T15" s="73">
        <v>0</v>
      </c>
      <c r="U15" s="73">
        <v>0</v>
      </c>
      <c r="V15" s="73">
        <v>3</v>
      </c>
      <c r="X15" s="80">
        <v>1908</v>
      </c>
      <c r="Y15" s="73">
        <v>3</v>
      </c>
      <c r="Z15" s="73">
        <v>0</v>
      </c>
      <c r="AA15" s="73">
        <v>0</v>
      </c>
      <c r="AB15" s="73">
        <v>0</v>
      </c>
      <c r="AC15" s="73">
        <v>0</v>
      </c>
      <c r="AD15" s="73">
        <v>0</v>
      </c>
      <c r="AE15" s="73">
        <v>0</v>
      </c>
      <c r="AF15" s="73">
        <v>0</v>
      </c>
      <c r="AG15" s="73">
        <v>0</v>
      </c>
      <c r="AH15" s="73">
        <v>0</v>
      </c>
      <c r="AI15" s="73">
        <v>0</v>
      </c>
      <c r="AJ15" s="73">
        <v>0</v>
      </c>
      <c r="AK15" s="73">
        <v>0</v>
      </c>
      <c r="AL15" s="73">
        <v>1</v>
      </c>
      <c r="AM15" s="73">
        <v>0</v>
      </c>
      <c r="AN15" s="73">
        <v>0</v>
      </c>
      <c r="AO15" s="73">
        <v>0</v>
      </c>
      <c r="AP15" s="73">
        <v>0</v>
      </c>
      <c r="AQ15" s="73">
        <v>0</v>
      </c>
      <c r="AR15" s="73">
        <v>4</v>
      </c>
      <c r="AT15" s="80">
        <v>1908</v>
      </c>
      <c r="AU15" s="73">
        <v>5</v>
      </c>
      <c r="AV15" s="73">
        <v>0</v>
      </c>
      <c r="AW15" s="73">
        <v>0</v>
      </c>
      <c r="AX15" s="73">
        <v>0</v>
      </c>
      <c r="AY15" s="73">
        <v>0</v>
      </c>
      <c r="AZ15" s="73">
        <v>0</v>
      </c>
      <c r="BA15" s="73">
        <v>0</v>
      </c>
      <c r="BB15" s="73">
        <v>0</v>
      </c>
      <c r="BC15" s="73">
        <v>0</v>
      </c>
      <c r="BD15" s="73">
        <v>0</v>
      </c>
      <c r="BE15" s="73">
        <v>0</v>
      </c>
      <c r="BF15" s="73">
        <v>0</v>
      </c>
      <c r="BG15" s="73">
        <v>0</v>
      </c>
      <c r="BH15" s="73">
        <v>1</v>
      </c>
      <c r="BI15" s="73">
        <v>1</v>
      </c>
      <c r="BJ15" s="73">
        <v>0</v>
      </c>
      <c r="BK15" s="73">
        <v>0</v>
      </c>
      <c r="BL15" s="73">
        <v>0</v>
      </c>
      <c r="BM15" s="73">
        <v>0</v>
      </c>
      <c r="BN15" s="73">
        <v>7</v>
      </c>
      <c r="BP15" s="80">
        <v>1908</v>
      </c>
    </row>
    <row r="16" spans="1:68">
      <c r="B16" s="80">
        <v>1909</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X16" s="80">
        <v>1909</v>
      </c>
      <c r="Y16" s="73">
        <v>1</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1</v>
      </c>
      <c r="AT16" s="80">
        <v>1909</v>
      </c>
      <c r="AU16" s="73">
        <v>1</v>
      </c>
      <c r="AV16" s="73">
        <v>0</v>
      </c>
      <c r="AW16" s="73">
        <v>0</v>
      </c>
      <c r="AX16" s="73">
        <v>0</v>
      </c>
      <c r="AY16" s="73">
        <v>0</v>
      </c>
      <c r="AZ16" s="73">
        <v>0</v>
      </c>
      <c r="BA16" s="73">
        <v>0</v>
      </c>
      <c r="BB16" s="73">
        <v>0</v>
      </c>
      <c r="BC16" s="73">
        <v>0</v>
      </c>
      <c r="BD16" s="73">
        <v>0</v>
      </c>
      <c r="BE16" s="73">
        <v>0</v>
      </c>
      <c r="BF16" s="73">
        <v>0</v>
      </c>
      <c r="BG16" s="73">
        <v>0</v>
      </c>
      <c r="BH16" s="73">
        <v>0</v>
      </c>
      <c r="BI16" s="73">
        <v>0</v>
      </c>
      <c r="BJ16" s="73">
        <v>0</v>
      </c>
      <c r="BK16" s="73">
        <v>0</v>
      </c>
      <c r="BL16" s="73">
        <v>0</v>
      </c>
      <c r="BM16" s="73">
        <v>0</v>
      </c>
      <c r="BN16" s="73">
        <v>1</v>
      </c>
      <c r="BP16" s="80">
        <v>1909</v>
      </c>
    </row>
    <row r="17" spans="2:68">
      <c r="B17" s="80">
        <v>1910</v>
      </c>
      <c r="C17" s="73">
        <v>0</v>
      </c>
      <c r="D17" s="73">
        <v>0</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X17" s="80">
        <v>1910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T17" s="80">
        <v>1910</v>
      </c>
      <c r="AU17" s="73">
        <v>0</v>
      </c>
      <c r="AV17" s="73">
        <v>0</v>
      </c>
      <c r="AW17" s="73">
        <v>0</v>
      </c>
      <c r="AX17" s="73">
        <v>0</v>
      </c>
      <c r="AY17" s="73">
        <v>0</v>
      </c>
      <c r="AZ17" s="73">
        <v>0</v>
      </c>
      <c r="BA17" s="73">
        <v>0</v>
      </c>
      <c r="BB17" s="73">
        <v>0</v>
      </c>
      <c r="BC17" s="73">
        <v>0</v>
      </c>
      <c r="BD17" s="73">
        <v>0</v>
      </c>
      <c r="BE17" s="73">
        <v>0</v>
      </c>
      <c r="BF17" s="73">
        <v>0</v>
      </c>
      <c r="BG17" s="73">
        <v>0</v>
      </c>
      <c r="BH17" s="73">
        <v>0</v>
      </c>
      <c r="BI17" s="73">
        <v>0</v>
      </c>
      <c r="BJ17" s="73">
        <v>0</v>
      </c>
      <c r="BK17" s="73">
        <v>0</v>
      </c>
      <c r="BL17" s="73">
        <v>0</v>
      </c>
      <c r="BM17" s="73">
        <v>0</v>
      </c>
      <c r="BN17" s="73">
        <v>0</v>
      </c>
      <c r="BP17" s="80">
        <v>1910</v>
      </c>
    </row>
    <row r="18" spans="2:68">
      <c r="B18" s="80">
        <v>1911</v>
      </c>
      <c r="C18" s="73">
        <v>0</v>
      </c>
      <c r="D18" s="73">
        <v>0</v>
      </c>
      <c r="E18" s="73">
        <v>0</v>
      </c>
      <c r="F18" s="73">
        <v>0</v>
      </c>
      <c r="G18" s="73">
        <v>0</v>
      </c>
      <c r="H18" s="73">
        <v>0</v>
      </c>
      <c r="I18" s="73">
        <v>0</v>
      </c>
      <c r="J18" s="73">
        <v>0</v>
      </c>
      <c r="K18" s="73">
        <v>0</v>
      </c>
      <c r="L18" s="73">
        <v>0</v>
      </c>
      <c r="M18" s="73">
        <v>0</v>
      </c>
      <c r="N18" s="73">
        <v>0</v>
      </c>
      <c r="O18" s="73">
        <v>0</v>
      </c>
      <c r="P18" s="73">
        <v>1</v>
      </c>
      <c r="Q18" s="73">
        <v>0</v>
      </c>
      <c r="R18" s="73">
        <v>1</v>
      </c>
      <c r="S18" s="73">
        <v>0</v>
      </c>
      <c r="T18" s="73">
        <v>0</v>
      </c>
      <c r="U18" s="73">
        <v>0</v>
      </c>
      <c r="V18" s="73">
        <v>2</v>
      </c>
      <c r="X18" s="80">
        <v>1911</v>
      </c>
      <c r="Y18" s="73">
        <v>1</v>
      </c>
      <c r="Z18" s="73">
        <v>0</v>
      </c>
      <c r="AA18" s="73">
        <v>0</v>
      </c>
      <c r="AB18" s="73">
        <v>0</v>
      </c>
      <c r="AC18" s="73">
        <v>0</v>
      </c>
      <c r="AD18" s="73">
        <v>0</v>
      </c>
      <c r="AE18" s="73">
        <v>0</v>
      </c>
      <c r="AF18" s="73">
        <v>0</v>
      </c>
      <c r="AG18" s="73">
        <v>0</v>
      </c>
      <c r="AH18" s="73">
        <v>0</v>
      </c>
      <c r="AI18" s="73">
        <v>0</v>
      </c>
      <c r="AJ18" s="73">
        <v>0</v>
      </c>
      <c r="AK18" s="73">
        <v>0</v>
      </c>
      <c r="AL18" s="73">
        <v>0</v>
      </c>
      <c r="AM18" s="73">
        <v>0</v>
      </c>
      <c r="AN18" s="73">
        <v>0</v>
      </c>
      <c r="AO18" s="73">
        <v>0</v>
      </c>
      <c r="AP18" s="73">
        <v>0</v>
      </c>
      <c r="AQ18" s="73">
        <v>0</v>
      </c>
      <c r="AR18" s="73">
        <v>1</v>
      </c>
      <c r="AT18" s="80">
        <v>1911</v>
      </c>
      <c r="AU18" s="73">
        <v>1</v>
      </c>
      <c r="AV18" s="73">
        <v>0</v>
      </c>
      <c r="AW18" s="73">
        <v>0</v>
      </c>
      <c r="AX18" s="73">
        <v>0</v>
      </c>
      <c r="AY18" s="73">
        <v>0</v>
      </c>
      <c r="AZ18" s="73">
        <v>0</v>
      </c>
      <c r="BA18" s="73">
        <v>0</v>
      </c>
      <c r="BB18" s="73">
        <v>0</v>
      </c>
      <c r="BC18" s="73">
        <v>0</v>
      </c>
      <c r="BD18" s="73">
        <v>0</v>
      </c>
      <c r="BE18" s="73">
        <v>0</v>
      </c>
      <c r="BF18" s="73">
        <v>0</v>
      </c>
      <c r="BG18" s="73">
        <v>0</v>
      </c>
      <c r="BH18" s="73">
        <v>1</v>
      </c>
      <c r="BI18" s="73">
        <v>0</v>
      </c>
      <c r="BJ18" s="73">
        <v>1</v>
      </c>
      <c r="BK18" s="73">
        <v>0</v>
      </c>
      <c r="BL18" s="73">
        <v>0</v>
      </c>
      <c r="BM18" s="73">
        <v>0</v>
      </c>
      <c r="BN18" s="73">
        <v>3</v>
      </c>
      <c r="BP18" s="80">
        <v>1911</v>
      </c>
    </row>
    <row r="19" spans="2:68">
      <c r="B19" s="80">
        <v>1912</v>
      </c>
      <c r="C19" s="73">
        <v>1</v>
      </c>
      <c r="D19" s="73">
        <v>0</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1</v>
      </c>
      <c r="X19" s="80">
        <v>1912</v>
      </c>
      <c r="Y19" s="73">
        <v>0</v>
      </c>
      <c r="Z19" s="73">
        <v>0</v>
      </c>
      <c r="AA19" s="73">
        <v>0</v>
      </c>
      <c r="AB19" s="73">
        <v>0</v>
      </c>
      <c r="AC19" s="73">
        <v>0</v>
      </c>
      <c r="AD19" s="73">
        <v>0</v>
      </c>
      <c r="AE19" s="73">
        <v>0</v>
      </c>
      <c r="AF19" s="73">
        <v>0</v>
      </c>
      <c r="AG19" s="73">
        <v>0</v>
      </c>
      <c r="AH19" s="73">
        <v>0</v>
      </c>
      <c r="AI19" s="73">
        <v>0</v>
      </c>
      <c r="AJ19" s="73">
        <v>0</v>
      </c>
      <c r="AK19" s="73">
        <v>0</v>
      </c>
      <c r="AL19" s="73">
        <v>0</v>
      </c>
      <c r="AM19" s="73">
        <v>0</v>
      </c>
      <c r="AN19" s="73">
        <v>0</v>
      </c>
      <c r="AO19" s="73">
        <v>0</v>
      </c>
      <c r="AP19" s="73">
        <v>0</v>
      </c>
      <c r="AQ19" s="73">
        <v>0</v>
      </c>
      <c r="AR19" s="73">
        <v>0</v>
      </c>
      <c r="AT19" s="80">
        <v>1912</v>
      </c>
      <c r="AU19" s="73">
        <v>1</v>
      </c>
      <c r="AV19" s="73">
        <v>0</v>
      </c>
      <c r="AW19" s="73">
        <v>0</v>
      </c>
      <c r="AX19" s="73">
        <v>0</v>
      </c>
      <c r="AY19" s="73">
        <v>0</v>
      </c>
      <c r="AZ19" s="73">
        <v>0</v>
      </c>
      <c r="BA19" s="73">
        <v>0</v>
      </c>
      <c r="BB19" s="73">
        <v>0</v>
      </c>
      <c r="BC19" s="73">
        <v>0</v>
      </c>
      <c r="BD19" s="73">
        <v>0</v>
      </c>
      <c r="BE19" s="73">
        <v>0</v>
      </c>
      <c r="BF19" s="73">
        <v>0</v>
      </c>
      <c r="BG19" s="73">
        <v>0</v>
      </c>
      <c r="BH19" s="73">
        <v>0</v>
      </c>
      <c r="BI19" s="73">
        <v>0</v>
      </c>
      <c r="BJ19" s="73">
        <v>0</v>
      </c>
      <c r="BK19" s="73">
        <v>0</v>
      </c>
      <c r="BL19" s="73">
        <v>0</v>
      </c>
      <c r="BM19" s="73">
        <v>0</v>
      </c>
      <c r="BN19" s="73">
        <v>1</v>
      </c>
      <c r="BP19" s="80">
        <v>1912</v>
      </c>
    </row>
    <row r="20" spans="2:68">
      <c r="B20" s="80">
        <v>1913</v>
      </c>
      <c r="C20" s="73">
        <v>0</v>
      </c>
      <c r="D20" s="73">
        <v>0</v>
      </c>
      <c r="E20" s="73">
        <v>0</v>
      </c>
      <c r="F20" s="73">
        <v>0</v>
      </c>
      <c r="G20" s="73">
        <v>0</v>
      </c>
      <c r="H20" s="73">
        <v>0</v>
      </c>
      <c r="I20" s="73">
        <v>0</v>
      </c>
      <c r="J20" s="73">
        <v>0</v>
      </c>
      <c r="K20" s="73">
        <v>0</v>
      </c>
      <c r="L20" s="73">
        <v>0</v>
      </c>
      <c r="M20" s="73">
        <v>0</v>
      </c>
      <c r="N20" s="73">
        <v>0</v>
      </c>
      <c r="O20" s="73">
        <v>0</v>
      </c>
      <c r="P20" s="73">
        <v>0</v>
      </c>
      <c r="Q20" s="73">
        <v>1</v>
      </c>
      <c r="R20" s="73">
        <v>0</v>
      </c>
      <c r="S20" s="73">
        <v>0</v>
      </c>
      <c r="T20" s="73">
        <v>0</v>
      </c>
      <c r="U20" s="73">
        <v>0</v>
      </c>
      <c r="V20" s="73">
        <v>1</v>
      </c>
      <c r="X20" s="80">
        <v>1913</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1</v>
      </c>
      <c r="AO20" s="73">
        <v>0</v>
      </c>
      <c r="AP20" s="73">
        <v>0</v>
      </c>
      <c r="AQ20" s="73">
        <v>0</v>
      </c>
      <c r="AR20" s="73">
        <v>1</v>
      </c>
      <c r="AT20" s="80">
        <v>1913</v>
      </c>
      <c r="AU20" s="73">
        <v>0</v>
      </c>
      <c r="AV20" s="73">
        <v>0</v>
      </c>
      <c r="AW20" s="73">
        <v>0</v>
      </c>
      <c r="AX20" s="73">
        <v>0</v>
      </c>
      <c r="AY20" s="73">
        <v>0</v>
      </c>
      <c r="AZ20" s="73">
        <v>0</v>
      </c>
      <c r="BA20" s="73">
        <v>0</v>
      </c>
      <c r="BB20" s="73">
        <v>0</v>
      </c>
      <c r="BC20" s="73">
        <v>0</v>
      </c>
      <c r="BD20" s="73">
        <v>0</v>
      </c>
      <c r="BE20" s="73">
        <v>0</v>
      </c>
      <c r="BF20" s="73">
        <v>0</v>
      </c>
      <c r="BG20" s="73">
        <v>0</v>
      </c>
      <c r="BH20" s="73">
        <v>0</v>
      </c>
      <c r="BI20" s="73">
        <v>1</v>
      </c>
      <c r="BJ20" s="73">
        <v>1</v>
      </c>
      <c r="BK20" s="73">
        <v>0</v>
      </c>
      <c r="BL20" s="73">
        <v>0</v>
      </c>
      <c r="BM20" s="73">
        <v>0</v>
      </c>
      <c r="BN20" s="73">
        <v>2</v>
      </c>
      <c r="BP20" s="80">
        <v>1913</v>
      </c>
    </row>
    <row r="21" spans="2:68">
      <c r="B21" s="80">
        <v>1914</v>
      </c>
      <c r="C21" s="73">
        <v>0</v>
      </c>
      <c r="D21" s="73">
        <v>0</v>
      </c>
      <c r="E21" s="73">
        <v>0</v>
      </c>
      <c r="F21" s="73">
        <v>1</v>
      </c>
      <c r="G21" s="73">
        <v>0</v>
      </c>
      <c r="H21" s="73">
        <v>0</v>
      </c>
      <c r="I21" s="73">
        <v>0</v>
      </c>
      <c r="J21" s="73">
        <v>0</v>
      </c>
      <c r="K21" s="73">
        <v>0</v>
      </c>
      <c r="L21" s="73">
        <v>0</v>
      </c>
      <c r="M21" s="73">
        <v>0</v>
      </c>
      <c r="N21" s="73">
        <v>0</v>
      </c>
      <c r="O21" s="73">
        <v>0</v>
      </c>
      <c r="P21" s="73">
        <v>0</v>
      </c>
      <c r="Q21" s="73">
        <v>0</v>
      </c>
      <c r="R21" s="73">
        <v>0</v>
      </c>
      <c r="S21" s="73">
        <v>0</v>
      </c>
      <c r="T21" s="73">
        <v>0</v>
      </c>
      <c r="U21" s="73">
        <v>0</v>
      </c>
      <c r="V21" s="73">
        <v>1</v>
      </c>
      <c r="X21" s="80">
        <v>1914</v>
      </c>
      <c r="Y21" s="73">
        <v>0</v>
      </c>
      <c r="Z21" s="73">
        <v>0</v>
      </c>
      <c r="AA21" s="73">
        <v>0</v>
      </c>
      <c r="AB21" s="73">
        <v>0</v>
      </c>
      <c r="AC21" s="73">
        <v>0</v>
      </c>
      <c r="AD21" s="73">
        <v>0</v>
      </c>
      <c r="AE21" s="73">
        <v>0</v>
      </c>
      <c r="AF21" s="73">
        <v>0</v>
      </c>
      <c r="AG21" s="73">
        <v>0</v>
      </c>
      <c r="AH21" s="73">
        <v>0</v>
      </c>
      <c r="AI21" s="73">
        <v>0</v>
      </c>
      <c r="AJ21" s="73">
        <v>0</v>
      </c>
      <c r="AK21" s="73">
        <v>0</v>
      </c>
      <c r="AL21" s="73">
        <v>0</v>
      </c>
      <c r="AM21" s="73">
        <v>0</v>
      </c>
      <c r="AN21" s="73">
        <v>0</v>
      </c>
      <c r="AO21" s="73">
        <v>0</v>
      </c>
      <c r="AP21" s="73">
        <v>0</v>
      </c>
      <c r="AQ21" s="73">
        <v>0</v>
      </c>
      <c r="AR21" s="73">
        <v>0</v>
      </c>
      <c r="AT21" s="80">
        <v>1914</v>
      </c>
      <c r="AU21" s="73">
        <v>0</v>
      </c>
      <c r="AV21" s="73">
        <v>0</v>
      </c>
      <c r="AW21" s="73">
        <v>0</v>
      </c>
      <c r="AX21" s="73">
        <v>1</v>
      </c>
      <c r="AY21" s="73">
        <v>0</v>
      </c>
      <c r="AZ21" s="73">
        <v>0</v>
      </c>
      <c r="BA21" s="73">
        <v>0</v>
      </c>
      <c r="BB21" s="73">
        <v>0</v>
      </c>
      <c r="BC21" s="73">
        <v>0</v>
      </c>
      <c r="BD21" s="73">
        <v>0</v>
      </c>
      <c r="BE21" s="73">
        <v>0</v>
      </c>
      <c r="BF21" s="73">
        <v>0</v>
      </c>
      <c r="BG21" s="73">
        <v>0</v>
      </c>
      <c r="BH21" s="73">
        <v>0</v>
      </c>
      <c r="BI21" s="73">
        <v>0</v>
      </c>
      <c r="BJ21" s="73">
        <v>0</v>
      </c>
      <c r="BK21" s="73">
        <v>0</v>
      </c>
      <c r="BL21" s="73">
        <v>0</v>
      </c>
      <c r="BM21" s="73">
        <v>0</v>
      </c>
      <c r="BN21" s="73">
        <v>1</v>
      </c>
      <c r="BP21" s="80">
        <v>1914</v>
      </c>
    </row>
    <row r="22" spans="2:68">
      <c r="B22" s="80">
        <v>1915</v>
      </c>
      <c r="C22" s="73">
        <v>0</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X22" s="80">
        <v>1915</v>
      </c>
      <c r="Y22" s="73">
        <v>1</v>
      </c>
      <c r="Z22" s="73">
        <v>0</v>
      </c>
      <c r="AA22" s="73">
        <v>0</v>
      </c>
      <c r="AB22" s="73">
        <v>0</v>
      </c>
      <c r="AC22" s="73">
        <v>0</v>
      </c>
      <c r="AD22" s="73">
        <v>0</v>
      </c>
      <c r="AE22" s="73">
        <v>0</v>
      </c>
      <c r="AF22" s="73">
        <v>0</v>
      </c>
      <c r="AG22" s="73">
        <v>0</v>
      </c>
      <c r="AH22" s="73">
        <v>0</v>
      </c>
      <c r="AI22" s="73">
        <v>0</v>
      </c>
      <c r="AJ22" s="73">
        <v>0</v>
      </c>
      <c r="AK22" s="73">
        <v>0</v>
      </c>
      <c r="AL22" s="73">
        <v>0</v>
      </c>
      <c r="AM22" s="73">
        <v>0</v>
      </c>
      <c r="AN22" s="73">
        <v>0</v>
      </c>
      <c r="AO22" s="73">
        <v>0</v>
      </c>
      <c r="AP22" s="73">
        <v>0</v>
      </c>
      <c r="AQ22" s="73">
        <v>0</v>
      </c>
      <c r="AR22" s="73">
        <v>1</v>
      </c>
      <c r="AT22" s="80">
        <v>1915</v>
      </c>
      <c r="AU22" s="73">
        <v>1</v>
      </c>
      <c r="AV22" s="73">
        <v>0</v>
      </c>
      <c r="AW22" s="73">
        <v>0</v>
      </c>
      <c r="AX22" s="73">
        <v>0</v>
      </c>
      <c r="AY22" s="73">
        <v>0</v>
      </c>
      <c r="AZ22" s="73">
        <v>0</v>
      </c>
      <c r="BA22" s="73">
        <v>0</v>
      </c>
      <c r="BB22" s="73">
        <v>0</v>
      </c>
      <c r="BC22" s="73">
        <v>0</v>
      </c>
      <c r="BD22" s="73">
        <v>0</v>
      </c>
      <c r="BE22" s="73">
        <v>0</v>
      </c>
      <c r="BF22" s="73">
        <v>0</v>
      </c>
      <c r="BG22" s="73">
        <v>0</v>
      </c>
      <c r="BH22" s="73">
        <v>0</v>
      </c>
      <c r="BI22" s="73">
        <v>0</v>
      </c>
      <c r="BJ22" s="73">
        <v>0</v>
      </c>
      <c r="BK22" s="73">
        <v>0</v>
      </c>
      <c r="BL22" s="73">
        <v>0</v>
      </c>
      <c r="BM22" s="73">
        <v>0</v>
      </c>
      <c r="BN22" s="73">
        <v>1</v>
      </c>
      <c r="BP22" s="80">
        <v>1915</v>
      </c>
    </row>
    <row r="23" spans="2:68">
      <c r="B23" s="80">
        <v>1916</v>
      </c>
      <c r="C23" s="73">
        <v>3</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3</v>
      </c>
      <c r="X23" s="80">
        <v>1916</v>
      </c>
      <c r="Y23" s="73">
        <v>1</v>
      </c>
      <c r="Z23" s="73">
        <v>0</v>
      </c>
      <c r="AA23" s="73">
        <v>0</v>
      </c>
      <c r="AB23" s="73">
        <v>0</v>
      </c>
      <c r="AC23" s="73">
        <v>0</v>
      </c>
      <c r="AD23" s="73">
        <v>0</v>
      </c>
      <c r="AE23" s="73">
        <v>0</v>
      </c>
      <c r="AF23" s="73">
        <v>0</v>
      </c>
      <c r="AG23" s="73">
        <v>0</v>
      </c>
      <c r="AH23" s="73">
        <v>0</v>
      </c>
      <c r="AI23" s="73">
        <v>0</v>
      </c>
      <c r="AJ23" s="73">
        <v>0</v>
      </c>
      <c r="AK23" s="73">
        <v>0</v>
      </c>
      <c r="AL23" s="73">
        <v>0</v>
      </c>
      <c r="AM23" s="73">
        <v>0</v>
      </c>
      <c r="AN23" s="73">
        <v>0</v>
      </c>
      <c r="AO23" s="73">
        <v>0</v>
      </c>
      <c r="AP23" s="73">
        <v>0</v>
      </c>
      <c r="AQ23" s="73">
        <v>0</v>
      </c>
      <c r="AR23" s="73">
        <v>1</v>
      </c>
      <c r="AT23" s="80">
        <v>1916</v>
      </c>
      <c r="AU23" s="73">
        <v>4</v>
      </c>
      <c r="AV23" s="73">
        <v>0</v>
      </c>
      <c r="AW23" s="73">
        <v>0</v>
      </c>
      <c r="AX23" s="73">
        <v>0</v>
      </c>
      <c r="AY23" s="73">
        <v>0</v>
      </c>
      <c r="AZ23" s="73">
        <v>0</v>
      </c>
      <c r="BA23" s="73">
        <v>0</v>
      </c>
      <c r="BB23" s="73">
        <v>0</v>
      </c>
      <c r="BC23" s="73">
        <v>0</v>
      </c>
      <c r="BD23" s="73">
        <v>0</v>
      </c>
      <c r="BE23" s="73">
        <v>0</v>
      </c>
      <c r="BF23" s="73">
        <v>0</v>
      </c>
      <c r="BG23" s="73">
        <v>0</v>
      </c>
      <c r="BH23" s="73">
        <v>0</v>
      </c>
      <c r="BI23" s="73">
        <v>0</v>
      </c>
      <c r="BJ23" s="73">
        <v>0</v>
      </c>
      <c r="BK23" s="73">
        <v>0</v>
      </c>
      <c r="BL23" s="73">
        <v>0</v>
      </c>
      <c r="BM23" s="73">
        <v>0</v>
      </c>
      <c r="BN23" s="73">
        <v>4</v>
      </c>
      <c r="BP23" s="80">
        <v>1916</v>
      </c>
    </row>
    <row r="24" spans="2:68">
      <c r="B24" s="80">
        <v>1917</v>
      </c>
      <c r="C24" s="73">
        <v>1</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1</v>
      </c>
      <c r="X24" s="80">
        <v>1917</v>
      </c>
      <c r="Y24" s="73">
        <v>2</v>
      </c>
      <c r="Z24" s="73">
        <v>0</v>
      </c>
      <c r="AA24" s="73">
        <v>0</v>
      </c>
      <c r="AB24" s="73">
        <v>0</v>
      </c>
      <c r="AC24" s="73">
        <v>0</v>
      </c>
      <c r="AD24" s="73">
        <v>0</v>
      </c>
      <c r="AE24" s="73">
        <v>0</v>
      </c>
      <c r="AF24" s="73">
        <v>0</v>
      </c>
      <c r="AG24" s="73">
        <v>0</v>
      </c>
      <c r="AH24" s="73">
        <v>0</v>
      </c>
      <c r="AI24" s="73">
        <v>0</v>
      </c>
      <c r="AJ24" s="73">
        <v>0</v>
      </c>
      <c r="AK24" s="73">
        <v>0</v>
      </c>
      <c r="AL24" s="73">
        <v>0</v>
      </c>
      <c r="AM24" s="73">
        <v>0</v>
      </c>
      <c r="AN24" s="73">
        <v>0</v>
      </c>
      <c r="AO24" s="73">
        <v>0</v>
      </c>
      <c r="AP24" s="73">
        <v>0</v>
      </c>
      <c r="AQ24" s="73">
        <v>0</v>
      </c>
      <c r="AR24" s="73">
        <v>2</v>
      </c>
      <c r="AT24" s="80">
        <v>1917</v>
      </c>
      <c r="AU24" s="73">
        <v>3</v>
      </c>
      <c r="AV24" s="73">
        <v>0</v>
      </c>
      <c r="AW24" s="73">
        <v>0</v>
      </c>
      <c r="AX24" s="73">
        <v>0</v>
      </c>
      <c r="AY24" s="73">
        <v>0</v>
      </c>
      <c r="AZ24" s="73">
        <v>0</v>
      </c>
      <c r="BA24" s="73">
        <v>0</v>
      </c>
      <c r="BB24" s="73">
        <v>0</v>
      </c>
      <c r="BC24" s="73">
        <v>0</v>
      </c>
      <c r="BD24" s="73">
        <v>0</v>
      </c>
      <c r="BE24" s="73">
        <v>0</v>
      </c>
      <c r="BF24" s="73">
        <v>0</v>
      </c>
      <c r="BG24" s="73">
        <v>0</v>
      </c>
      <c r="BH24" s="73">
        <v>0</v>
      </c>
      <c r="BI24" s="73">
        <v>0</v>
      </c>
      <c r="BJ24" s="73">
        <v>0</v>
      </c>
      <c r="BK24" s="73">
        <v>0</v>
      </c>
      <c r="BL24" s="73">
        <v>0</v>
      </c>
      <c r="BM24" s="73">
        <v>0</v>
      </c>
      <c r="BN24" s="73">
        <v>3</v>
      </c>
      <c r="BP24" s="80">
        <v>1917</v>
      </c>
    </row>
    <row r="25" spans="2:68">
      <c r="B25" s="81">
        <v>1918</v>
      </c>
      <c r="C25" s="73">
        <v>0</v>
      </c>
      <c r="D25" s="73">
        <v>0</v>
      </c>
      <c r="E25" s="73">
        <v>0</v>
      </c>
      <c r="F25" s="73">
        <v>1</v>
      </c>
      <c r="G25" s="73">
        <v>0</v>
      </c>
      <c r="H25" s="73">
        <v>0</v>
      </c>
      <c r="I25" s="73">
        <v>0</v>
      </c>
      <c r="J25" s="73">
        <v>0</v>
      </c>
      <c r="K25" s="73">
        <v>0</v>
      </c>
      <c r="L25" s="73">
        <v>0</v>
      </c>
      <c r="M25" s="73">
        <v>0</v>
      </c>
      <c r="N25" s="73">
        <v>0</v>
      </c>
      <c r="O25" s="73">
        <v>0</v>
      </c>
      <c r="P25" s="73">
        <v>0</v>
      </c>
      <c r="Q25" s="73">
        <v>0</v>
      </c>
      <c r="R25" s="73">
        <v>0</v>
      </c>
      <c r="S25" s="73">
        <v>0</v>
      </c>
      <c r="T25" s="73">
        <v>0</v>
      </c>
      <c r="U25" s="73">
        <v>0</v>
      </c>
      <c r="V25" s="73">
        <v>1</v>
      </c>
      <c r="X25" s="81">
        <v>1918</v>
      </c>
      <c r="Y25" s="73">
        <v>1</v>
      </c>
      <c r="Z25" s="73">
        <v>0</v>
      </c>
      <c r="AA25" s="73">
        <v>0</v>
      </c>
      <c r="AB25" s="73">
        <v>0</v>
      </c>
      <c r="AC25" s="73">
        <v>0</v>
      </c>
      <c r="AD25" s="73">
        <v>0</v>
      </c>
      <c r="AE25" s="73">
        <v>0</v>
      </c>
      <c r="AF25" s="73">
        <v>1</v>
      </c>
      <c r="AG25" s="73">
        <v>0</v>
      </c>
      <c r="AH25" s="73">
        <v>0</v>
      </c>
      <c r="AI25" s="73">
        <v>0</v>
      </c>
      <c r="AJ25" s="73">
        <v>0</v>
      </c>
      <c r="AK25" s="73">
        <v>0</v>
      </c>
      <c r="AL25" s="73">
        <v>0</v>
      </c>
      <c r="AM25" s="73">
        <v>0</v>
      </c>
      <c r="AN25" s="73">
        <v>0</v>
      </c>
      <c r="AO25" s="73">
        <v>0</v>
      </c>
      <c r="AP25" s="73">
        <v>0</v>
      </c>
      <c r="AQ25" s="73">
        <v>0</v>
      </c>
      <c r="AR25" s="73">
        <v>2</v>
      </c>
      <c r="AT25" s="81">
        <v>1918</v>
      </c>
      <c r="AU25" s="73">
        <v>1</v>
      </c>
      <c r="AV25" s="73">
        <v>0</v>
      </c>
      <c r="AW25" s="73">
        <v>0</v>
      </c>
      <c r="AX25" s="73">
        <v>1</v>
      </c>
      <c r="AY25" s="73">
        <v>0</v>
      </c>
      <c r="AZ25" s="73">
        <v>0</v>
      </c>
      <c r="BA25" s="73">
        <v>0</v>
      </c>
      <c r="BB25" s="73">
        <v>1</v>
      </c>
      <c r="BC25" s="73">
        <v>0</v>
      </c>
      <c r="BD25" s="73">
        <v>0</v>
      </c>
      <c r="BE25" s="73">
        <v>0</v>
      </c>
      <c r="BF25" s="73">
        <v>0</v>
      </c>
      <c r="BG25" s="73">
        <v>0</v>
      </c>
      <c r="BH25" s="73">
        <v>0</v>
      </c>
      <c r="BI25" s="73">
        <v>0</v>
      </c>
      <c r="BJ25" s="73">
        <v>0</v>
      </c>
      <c r="BK25" s="73">
        <v>0</v>
      </c>
      <c r="BL25" s="73">
        <v>0</v>
      </c>
      <c r="BM25" s="73">
        <v>0</v>
      </c>
      <c r="BN25" s="73">
        <v>3</v>
      </c>
      <c r="BP25" s="81">
        <v>1918</v>
      </c>
    </row>
    <row r="26" spans="2:68">
      <c r="B26" s="81">
        <v>1919</v>
      </c>
      <c r="C26" s="73">
        <v>0</v>
      </c>
      <c r="D26" s="73">
        <v>0</v>
      </c>
      <c r="E26" s="73">
        <v>0</v>
      </c>
      <c r="F26" s="73">
        <v>0</v>
      </c>
      <c r="G26" s="73">
        <v>0</v>
      </c>
      <c r="H26" s="73">
        <v>0</v>
      </c>
      <c r="I26" s="73">
        <v>0</v>
      </c>
      <c r="J26" s="73">
        <v>0</v>
      </c>
      <c r="K26" s="73">
        <v>0</v>
      </c>
      <c r="L26" s="73">
        <v>0</v>
      </c>
      <c r="M26" s="73">
        <v>0</v>
      </c>
      <c r="N26" s="73">
        <v>0</v>
      </c>
      <c r="O26" s="73">
        <v>0</v>
      </c>
      <c r="P26" s="73">
        <v>0</v>
      </c>
      <c r="Q26" s="73">
        <v>1</v>
      </c>
      <c r="R26" s="73">
        <v>0</v>
      </c>
      <c r="S26" s="73">
        <v>0</v>
      </c>
      <c r="T26" s="73">
        <v>0</v>
      </c>
      <c r="U26" s="73">
        <v>0</v>
      </c>
      <c r="V26" s="73">
        <v>1</v>
      </c>
      <c r="X26" s="81">
        <v>1919</v>
      </c>
      <c r="Y26" s="73">
        <v>0</v>
      </c>
      <c r="Z26" s="73">
        <v>0</v>
      </c>
      <c r="AA26" s="73">
        <v>0</v>
      </c>
      <c r="AB26" s="73">
        <v>0</v>
      </c>
      <c r="AC26" s="73">
        <v>0</v>
      </c>
      <c r="AD26" s="73">
        <v>0</v>
      </c>
      <c r="AE26" s="73">
        <v>0</v>
      </c>
      <c r="AF26" s="73">
        <v>0</v>
      </c>
      <c r="AG26" s="73">
        <v>1</v>
      </c>
      <c r="AH26" s="73">
        <v>0</v>
      </c>
      <c r="AI26" s="73">
        <v>0</v>
      </c>
      <c r="AJ26" s="73">
        <v>0</v>
      </c>
      <c r="AK26" s="73">
        <v>0</v>
      </c>
      <c r="AL26" s="73">
        <v>0</v>
      </c>
      <c r="AM26" s="73">
        <v>0</v>
      </c>
      <c r="AN26" s="73">
        <v>0</v>
      </c>
      <c r="AO26" s="73">
        <v>0</v>
      </c>
      <c r="AP26" s="73">
        <v>0</v>
      </c>
      <c r="AQ26" s="73">
        <v>0</v>
      </c>
      <c r="AR26" s="73">
        <v>1</v>
      </c>
      <c r="AT26" s="81">
        <v>1919</v>
      </c>
      <c r="AU26" s="73">
        <v>0</v>
      </c>
      <c r="AV26" s="73">
        <v>0</v>
      </c>
      <c r="AW26" s="73">
        <v>0</v>
      </c>
      <c r="AX26" s="73">
        <v>0</v>
      </c>
      <c r="AY26" s="73">
        <v>0</v>
      </c>
      <c r="AZ26" s="73">
        <v>0</v>
      </c>
      <c r="BA26" s="73">
        <v>0</v>
      </c>
      <c r="BB26" s="73">
        <v>0</v>
      </c>
      <c r="BC26" s="73">
        <v>1</v>
      </c>
      <c r="BD26" s="73">
        <v>0</v>
      </c>
      <c r="BE26" s="73">
        <v>0</v>
      </c>
      <c r="BF26" s="73">
        <v>0</v>
      </c>
      <c r="BG26" s="73">
        <v>0</v>
      </c>
      <c r="BH26" s="73">
        <v>0</v>
      </c>
      <c r="BI26" s="73">
        <v>1</v>
      </c>
      <c r="BJ26" s="73">
        <v>0</v>
      </c>
      <c r="BK26" s="73">
        <v>0</v>
      </c>
      <c r="BL26" s="73">
        <v>0</v>
      </c>
      <c r="BM26" s="73">
        <v>0</v>
      </c>
      <c r="BN26" s="73">
        <v>2</v>
      </c>
      <c r="BP26" s="81">
        <v>1919</v>
      </c>
    </row>
    <row r="27" spans="2:68">
      <c r="B27" s="81">
        <v>1920</v>
      </c>
      <c r="C27" s="73">
        <v>0</v>
      </c>
      <c r="D27" s="73">
        <v>0</v>
      </c>
      <c r="E27" s="73">
        <v>0</v>
      </c>
      <c r="F27" s="73">
        <v>0</v>
      </c>
      <c r="G27" s="73">
        <v>0</v>
      </c>
      <c r="H27" s="73">
        <v>0</v>
      </c>
      <c r="I27" s="73">
        <v>0</v>
      </c>
      <c r="J27" s="73">
        <v>0</v>
      </c>
      <c r="K27" s="73">
        <v>1</v>
      </c>
      <c r="L27" s="73">
        <v>0</v>
      </c>
      <c r="M27" s="73">
        <v>0</v>
      </c>
      <c r="N27" s="73">
        <v>0</v>
      </c>
      <c r="O27" s="73">
        <v>0</v>
      </c>
      <c r="P27" s="73">
        <v>0</v>
      </c>
      <c r="Q27" s="73">
        <v>0</v>
      </c>
      <c r="R27" s="73">
        <v>0</v>
      </c>
      <c r="S27" s="73">
        <v>0</v>
      </c>
      <c r="T27" s="73">
        <v>0</v>
      </c>
      <c r="U27" s="73">
        <v>0</v>
      </c>
      <c r="V27" s="73">
        <v>1</v>
      </c>
      <c r="X27" s="81">
        <v>1920</v>
      </c>
      <c r="Y27" s="73">
        <v>1</v>
      </c>
      <c r="Z27" s="73">
        <v>0</v>
      </c>
      <c r="AA27" s="73">
        <v>0</v>
      </c>
      <c r="AB27" s="73">
        <v>0</v>
      </c>
      <c r="AC27" s="73">
        <v>0</v>
      </c>
      <c r="AD27" s="73">
        <v>0</v>
      </c>
      <c r="AE27" s="73">
        <v>0</v>
      </c>
      <c r="AF27" s="73">
        <v>0</v>
      </c>
      <c r="AG27" s="73">
        <v>0</v>
      </c>
      <c r="AH27" s="73">
        <v>1</v>
      </c>
      <c r="AI27" s="73">
        <v>0</v>
      </c>
      <c r="AJ27" s="73">
        <v>0</v>
      </c>
      <c r="AK27" s="73">
        <v>0</v>
      </c>
      <c r="AL27" s="73">
        <v>0</v>
      </c>
      <c r="AM27" s="73">
        <v>0</v>
      </c>
      <c r="AN27" s="73">
        <v>0</v>
      </c>
      <c r="AO27" s="73">
        <v>0</v>
      </c>
      <c r="AP27" s="73">
        <v>0</v>
      </c>
      <c r="AQ27" s="73">
        <v>0</v>
      </c>
      <c r="AR27" s="73">
        <v>2</v>
      </c>
      <c r="AT27" s="81">
        <v>1920</v>
      </c>
      <c r="AU27" s="73">
        <v>1</v>
      </c>
      <c r="AV27" s="73">
        <v>0</v>
      </c>
      <c r="AW27" s="73">
        <v>0</v>
      </c>
      <c r="AX27" s="73">
        <v>0</v>
      </c>
      <c r="AY27" s="73">
        <v>0</v>
      </c>
      <c r="AZ27" s="73">
        <v>0</v>
      </c>
      <c r="BA27" s="73">
        <v>0</v>
      </c>
      <c r="BB27" s="73">
        <v>0</v>
      </c>
      <c r="BC27" s="73">
        <v>1</v>
      </c>
      <c r="BD27" s="73">
        <v>1</v>
      </c>
      <c r="BE27" s="73">
        <v>0</v>
      </c>
      <c r="BF27" s="73">
        <v>0</v>
      </c>
      <c r="BG27" s="73">
        <v>0</v>
      </c>
      <c r="BH27" s="73">
        <v>0</v>
      </c>
      <c r="BI27" s="73">
        <v>0</v>
      </c>
      <c r="BJ27" s="73">
        <v>0</v>
      </c>
      <c r="BK27" s="73">
        <v>0</v>
      </c>
      <c r="BL27" s="73">
        <v>0</v>
      </c>
      <c r="BM27" s="73">
        <v>0</v>
      </c>
      <c r="BN27" s="73">
        <v>3</v>
      </c>
      <c r="BP27" s="81">
        <v>1920</v>
      </c>
    </row>
    <row r="28" spans="2:68">
      <c r="B28" s="82">
        <v>1921</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1</v>
      </c>
      <c r="T28" s="73">
        <v>0</v>
      </c>
      <c r="U28" s="73">
        <v>0</v>
      </c>
      <c r="V28" s="73">
        <v>1</v>
      </c>
      <c r="X28" s="82">
        <v>1921</v>
      </c>
      <c r="Y28" s="73">
        <v>1</v>
      </c>
      <c r="Z28" s="73">
        <v>0</v>
      </c>
      <c r="AA28" s="73">
        <v>0</v>
      </c>
      <c r="AB28" s="73">
        <v>0</v>
      </c>
      <c r="AC28" s="73">
        <v>0</v>
      </c>
      <c r="AD28" s="73">
        <v>0</v>
      </c>
      <c r="AE28" s="73">
        <v>0</v>
      </c>
      <c r="AF28" s="73">
        <v>0</v>
      </c>
      <c r="AG28" s="73">
        <v>0</v>
      </c>
      <c r="AH28" s="73">
        <v>0</v>
      </c>
      <c r="AI28" s="73">
        <v>0</v>
      </c>
      <c r="AJ28" s="73">
        <v>0</v>
      </c>
      <c r="AK28" s="73">
        <v>0</v>
      </c>
      <c r="AL28" s="73">
        <v>0</v>
      </c>
      <c r="AM28" s="73">
        <v>0</v>
      </c>
      <c r="AN28" s="73">
        <v>0</v>
      </c>
      <c r="AO28" s="73">
        <v>0</v>
      </c>
      <c r="AP28" s="73">
        <v>0</v>
      </c>
      <c r="AQ28" s="73">
        <v>0</v>
      </c>
      <c r="AR28" s="73">
        <v>1</v>
      </c>
      <c r="AT28" s="82">
        <v>1921</v>
      </c>
      <c r="AU28" s="73">
        <v>1</v>
      </c>
      <c r="AV28" s="73">
        <v>0</v>
      </c>
      <c r="AW28" s="73">
        <v>0</v>
      </c>
      <c r="AX28" s="73">
        <v>0</v>
      </c>
      <c r="AY28" s="73">
        <v>0</v>
      </c>
      <c r="AZ28" s="73">
        <v>0</v>
      </c>
      <c r="BA28" s="73">
        <v>0</v>
      </c>
      <c r="BB28" s="73">
        <v>0</v>
      </c>
      <c r="BC28" s="73">
        <v>0</v>
      </c>
      <c r="BD28" s="73">
        <v>0</v>
      </c>
      <c r="BE28" s="73">
        <v>0</v>
      </c>
      <c r="BF28" s="73">
        <v>0</v>
      </c>
      <c r="BG28" s="73">
        <v>0</v>
      </c>
      <c r="BH28" s="73">
        <v>0</v>
      </c>
      <c r="BI28" s="73">
        <v>0</v>
      </c>
      <c r="BJ28" s="73">
        <v>0</v>
      </c>
      <c r="BK28" s="73">
        <v>1</v>
      </c>
      <c r="BL28" s="73">
        <v>0</v>
      </c>
      <c r="BM28" s="73">
        <v>0</v>
      </c>
      <c r="BN28" s="73">
        <v>2</v>
      </c>
      <c r="BP28" s="82">
        <v>1921</v>
      </c>
    </row>
    <row r="29" spans="2:68">
      <c r="B29" s="83">
        <v>1922</v>
      </c>
      <c r="C29" s="73">
        <v>1</v>
      </c>
      <c r="D29" s="73">
        <v>0</v>
      </c>
      <c r="E29" s="73">
        <v>0</v>
      </c>
      <c r="F29" s="73">
        <v>1</v>
      </c>
      <c r="G29" s="73">
        <v>0</v>
      </c>
      <c r="H29" s="73">
        <v>1</v>
      </c>
      <c r="I29" s="73">
        <v>0</v>
      </c>
      <c r="J29" s="73">
        <v>0</v>
      </c>
      <c r="K29" s="73">
        <v>0</v>
      </c>
      <c r="L29" s="73">
        <v>0</v>
      </c>
      <c r="M29" s="73">
        <v>0</v>
      </c>
      <c r="N29" s="73">
        <v>0</v>
      </c>
      <c r="O29" s="73">
        <v>0</v>
      </c>
      <c r="P29" s="73">
        <v>0</v>
      </c>
      <c r="Q29" s="73">
        <v>0</v>
      </c>
      <c r="R29" s="73">
        <v>0</v>
      </c>
      <c r="S29" s="73">
        <v>0</v>
      </c>
      <c r="T29" s="73">
        <v>0</v>
      </c>
      <c r="U29" s="73">
        <v>0</v>
      </c>
      <c r="V29" s="73">
        <v>3</v>
      </c>
      <c r="X29" s="83">
        <v>1922</v>
      </c>
      <c r="Y29" s="73">
        <v>1</v>
      </c>
      <c r="Z29" s="73">
        <v>0</v>
      </c>
      <c r="AA29" s="73">
        <v>0</v>
      </c>
      <c r="AB29" s="73">
        <v>0</v>
      </c>
      <c r="AC29" s="73">
        <v>0</v>
      </c>
      <c r="AD29" s="73">
        <v>0</v>
      </c>
      <c r="AE29" s="73">
        <v>0</v>
      </c>
      <c r="AF29" s="73">
        <v>0</v>
      </c>
      <c r="AG29" s="73">
        <v>0</v>
      </c>
      <c r="AH29" s="73">
        <v>0</v>
      </c>
      <c r="AI29" s="73">
        <v>0</v>
      </c>
      <c r="AJ29" s="73">
        <v>1</v>
      </c>
      <c r="AK29" s="73">
        <v>0</v>
      </c>
      <c r="AL29" s="73">
        <v>0</v>
      </c>
      <c r="AM29" s="73">
        <v>0</v>
      </c>
      <c r="AN29" s="73">
        <v>1</v>
      </c>
      <c r="AO29" s="73">
        <v>0</v>
      </c>
      <c r="AP29" s="73">
        <v>0</v>
      </c>
      <c r="AQ29" s="73">
        <v>0</v>
      </c>
      <c r="AR29" s="73">
        <v>3</v>
      </c>
      <c r="AT29" s="83">
        <v>1922</v>
      </c>
      <c r="AU29" s="73">
        <v>2</v>
      </c>
      <c r="AV29" s="73">
        <v>0</v>
      </c>
      <c r="AW29" s="73">
        <v>0</v>
      </c>
      <c r="AX29" s="73">
        <v>1</v>
      </c>
      <c r="AY29" s="73">
        <v>0</v>
      </c>
      <c r="AZ29" s="73">
        <v>1</v>
      </c>
      <c r="BA29" s="73">
        <v>0</v>
      </c>
      <c r="BB29" s="73">
        <v>0</v>
      </c>
      <c r="BC29" s="73">
        <v>0</v>
      </c>
      <c r="BD29" s="73">
        <v>0</v>
      </c>
      <c r="BE29" s="73">
        <v>0</v>
      </c>
      <c r="BF29" s="73">
        <v>1</v>
      </c>
      <c r="BG29" s="73">
        <v>0</v>
      </c>
      <c r="BH29" s="73">
        <v>0</v>
      </c>
      <c r="BI29" s="73">
        <v>0</v>
      </c>
      <c r="BJ29" s="73">
        <v>1</v>
      </c>
      <c r="BK29" s="73">
        <v>0</v>
      </c>
      <c r="BL29" s="73">
        <v>0</v>
      </c>
      <c r="BM29" s="73">
        <v>0</v>
      </c>
      <c r="BN29" s="73">
        <v>6</v>
      </c>
      <c r="BP29" s="83">
        <v>1922</v>
      </c>
    </row>
    <row r="30" spans="2:68">
      <c r="B30" s="83">
        <v>1923</v>
      </c>
      <c r="C30" s="73">
        <v>0</v>
      </c>
      <c r="D30" s="73">
        <v>0</v>
      </c>
      <c r="E30" s="73">
        <v>0</v>
      </c>
      <c r="F30" s="73">
        <v>1</v>
      </c>
      <c r="G30" s="73">
        <v>0</v>
      </c>
      <c r="H30" s="73">
        <v>0</v>
      </c>
      <c r="I30" s="73">
        <v>0</v>
      </c>
      <c r="J30" s="73">
        <v>0</v>
      </c>
      <c r="K30" s="73">
        <v>0</v>
      </c>
      <c r="L30" s="73">
        <v>0</v>
      </c>
      <c r="M30" s="73">
        <v>0</v>
      </c>
      <c r="N30" s="73">
        <v>0</v>
      </c>
      <c r="O30" s="73">
        <v>1</v>
      </c>
      <c r="P30" s="73">
        <v>0</v>
      </c>
      <c r="Q30" s="73">
        <v>0</v>
      </c>
      <c r="R30" s="73">
        <v>0</v>
      </c>
      <c r="S30" s="73">
        <v>0</v>
      </c>
      <c r="T30" s="73">
        <v>0</v>
      </c>
      <c r="U30" s="73">
        <v>0</v>
      </c>
      <c r="V30" s="73">
        <v>2</v>
      </c>
      <c r="X30" s="83">
        <v>1923</v>
      </c>
      <c r="Y30" s="73">
        <v>1</v>
      </c>
      <c r="Z30" s="73">
        <v>0</v>
      </c>
      <c r="AA30" s="73">
        <v>0</v>
      </c>
      <c r="AB30" s="73">
        <v>0</v>
      </c>
      <c r="AC30" s="73">
        <v>0</v>
      </c>
      <c r="AD30" s="73">
        <v>0</v>
      </c>
      <c r="AE30" s="73">
        <v>0</v>
      </c>
      <c r="AF30" s="73">
        <v>0</v>
      </c>
      <c r="AG30" s="73">
        <v>0</v>
      </c>
      <c r="AH30" s="73">
        <v>0</v>
      </c>
      <c r="AI30" s="73">
        <v>0</v>
      </c>
      <c r="AJ30" s="73">
        <v>0</v>
      </c>
      <c r="AK30" s="73">
        <v>0</v>
      </c>
      <c r="AL30" s="73">
        <v>0</v>
      </c>
      <c r="AM30" s="73">
        <v>0</v>
      </c>
      <c r="AN30" s="73">
        <v>0</v>
      </c>
      <c r="AO30" s="73">
        <v>0</v>
      </c>
      <c r="AP30" s="73">
        <v>0</v>
      </c>
      <c r="AQ30" s="73">
        <v>0</v>
      </c>
      <c r="AR30" s="73">
        <v>1</v>
      </c>
      <c r="AT30" s="83">
        <v>1923</v>
      </c>
      <c r="AU30" s="73">
        <v>1</v>
      </c>
      <c r="AV30" s="73">
        <v>0</v>
      </c>
      <c r="AW30" s="73">
        <v>0</v>
      </c>
      <c r="AX30" s="73">
        <v>1</v>
      </c>
      <c r="AY30" s="73">
        <v>0</v>
      </c>
      <c r="AZ30" s="73">
        <v>0</v>
      </c>
      <c r="BA30" s="73">
        <v>0</v>
      </c>
      <c r="BB30" s="73">
        <v>0</v>
      </c>
      <c r="BC30" s="73">
        <v>0</v>
      </c>
      <c r="BD30" s="73">
        <v>0</v>
      </c>
      <c r="BE30" s="73">
        <v>0</v>
      </c>
      <c r="BF30" s="73">
        <v>0</v>
      </c>
      <c r="BG30" s="73">
        <v>1</v>
      </c>
      <c r="BH30" s="73">
        <v>0</v>
      </c>
      <c r="BI30" s="73">
        <v>0</v>
      </c>
      <c r="BJ30" s="73">
        <v>0</v>
      </c>
      <c r="BK30" s="73">
        <v>0</v>
      </c>
      <c r="BL30" s="73">
        <v>0</v>
      </c>
      <c r="BM30" s="73">
        <v>0</v>
      </c>
      <c r="BN30" s="73">
        <v>3</v>
      </c>
      <c r="BP30" s="83">
        <v>1923</v>
      </c>
    </row>
    <row r="31" spans="2:68">
      <c r="B31" s="83">
        <v>1924</v>
      </c>
      <c r="C31" s="73">
        <v>1</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1</v>
      </c>
      <c r="X31" s="83">
        <v>1924</v>
      </c>
      <c r="Y31" s="73">
        <v>0</v>
      </c>
      <c r="Z31" s="73">
        <v>0</v>
      </c>
      <c r="AA31" s="73">
        <v>0</v>
      </c>
      <c r="AB31" s="73">
        <v>0</v>
      </c>
      <c r="AC31" s="73">
        <v>0</v>
      </c>
      <c r="AD31" s="73">
        <v>0</v>
      </c>
      <c r="AE31" s="73">
        <v>0</v>
      </c>
      <c r="AF31" s="73">
        <v>0</v>
      </c>
      <c r="AG31" s="73">
        <v>0</v>
      </c>
      <c r="AH31" s="73">
        <v>0</v>
      </c>
      <c r="AI31" s="73">
        <v>0</v>
      </c>
      <c r="AJ31" s="73">
        <v>0</v>
      </c>
      <c r="AK31" s="73">
        <v>0</v>
      </c>
      <c r="AL31" s="73">
        <v>0</v>
      </c>
      <c r="AM31" s="73">
        <v>0</v>
      </c>
      <c r="AN31" s="73">
        <v>0</v>
      </c>
      <c r="AO31" s="73">
        <v>0</v>
      </c>
      <c r="AP31" s="73">
        <v>0</v>
      </c>
      <c r="AQ31" s="73">
        <v>0</v>
      </c>
      <c r="AR31" s="73">
        <v>0</v>
      </c>
      <c r="AT31" s="83">
        <v>1924</v>
      </c>
      <c r="AU31" s="73">
        <v>1</v>
      </c>
      <c r="AV31" s="73">
        <v>0</v>
      </c>
      <c r="AW31" s="73">
        <v>0</v>
      </c>
      <c r="AX31" s="73">
        <v>0</v>
      </c>
      <c r="AY31" s="73">
        <v>0</v>
      </c>
      <c r="AZ31" s="73">
        <v>0</v>
      </c>
      <c r="BA31" s="73">
        <v>0</v>
      </c>
      <c r="BB31" s="73">
        <v>0</v>
      </c>
      <c r="BC31" s="73">
        <v>0</v>
      </c>
      <c r="BD31" s="73">
        <v>0</v>
      </c>
      <c r="BE31" s="73">
        <v>0</v>
      </c>
      <c r="BF31" s="73">
        <v>0</v>
      </c>
      <c r="BG31" s="73">
        <v>0</v>
      </c>
      <c r="BH31" s="73">
        <v>0</v>
      </c>
      <c r="BI31" s="73">
        <v>0</v>
      </c>
      <c r="BJ31" s="73">
        <v>0</v>
      </c>
      <c r="BK31" s="73">
        <v>0</v>
      </c>
      <c r="BL31" s="73">
        <v>0</v>
      </c>
      <c r="BM31" s="73">
        <v>0</v>
      </c>
      <c r="BN31" s="73">
        <v>1</v>
      </c>
      <c r="BP31" s="83">
        <v>1924</v>
      </c>
    </row>
    <row r="32" spans="2:68">
      <c r="B32" s="83">
        <v>1925</v>
      </c>
      <c r="C32" s="73">
        <v>0</v>
      </c>
      <c r="D32" s="73">
        <v>0</v>
      </c>
      <c r="E32" s="73">
        <v>0</v>
      </c>
      <c r="F32" s="73">
        <v>0</v>
      </c>
      <c r="G32" s="73">
        <v>0</v>
      </c>
      <c r="H32" s="73">
        <v>0</v>
      </c>
      <c r="I32" s="73">
        <v>0</v>
      </c>
      <c r="J32" s="73">
        <v>0</v>
      </c>
      <c r="K32" s="73">
        <v>0</v>
      </c>
      <c r="L32" s="73">
        <v>0</v>
      </c>
      <c r="M32" s="73">
        <v>0</v>
      </c>
      <c r="N32" s="73">
        <v>0</v>
      </c>
      <c r="O32" s="73">
        <v>0</v>
      </c>
      <c r="P32" s="73">
        <v>1</v>
      </c>
      <c r="Q32" s="73">
        <v>0</v>
      </c>
      <c r="R32" s="73">
        <v>1</v>
      </c>
      <c r="S32" s="73">
        <v>0</v>
      </c>
      <c r="T32" s="73">
        <v>0</v>
      </c>
      <c r="U32" s="73">
        <v>0</v>
      </c>
      <c r="V32" s="73">
        <v>2</v>
      </c>
      <c r="X32" s="83">
        <v>1925</v>
      </c>
      <c r="Y32" s="73">
        <v>1</v>
      </c>
      <c r="Z32" s="73">
        <v>0</v>
      </c>
      <c r="AA32" s="73">
        <v>0</v>
      </c>
      <c r="AB32" s="73">
        <v>0</v>
      </c>
      <c r="AC32" s="73">
        <v>0</v>
      </c>
      <c r="AD32" s="73">
        <v>0</v>
      </c>
      <c r="AE32" s="73">
        <v>0</v>
      </c>
      <c r="AF32" s="73">
        <v>0</v>
      </c>
      <c r="AG32" s="73">
        <v>0</v>
      </c>
      <c r="AH32" s="73">
        <v>0</v>
      </c>
      <c r="AI32" s="73">
        <v>0</v>
      </c>
      <c r="AJ32" s="73">
        <v>0</v>
      </c>
      <c r="AK32" s="73">
        <v>0</v>
      </c>
      <c r="AL32" s="73">
        <v>0</v>
      </c>
      <c r="AM32" s="73">
        <v>0</v>
      </c>
      <c r="AN32" s="73">
        <v>0</v>
      </c>
      <c r="AO32" s="73">
        <v>0</v>
      </c>
      <c r="AP32" s="73">
        <v>0</v>
      </c>
      <c r="AQ32" s="73">
        <v>0</v>
      </c>
      <c r="AR32" s="73">
        <v>1</v>
      </c>
      <c r="AT32" s="83">
        <v>1925</v>
      </c>
      <c r="AU32" s="73">
        <v>1</v>
      </c>
      <c r="AV32" s="73">
        <v>0</v>
      </c>
      <c r="AW32" s="73">
        <v>0</v>
      </c>
      <c r="AX32" s="73">
        <v>0</v>
      </c>
      <c r="AY32" s="73">
        <v>0</v>
      </c>
      <c r="AZ32" s="73">
        <v>0</v>
      </c>
      <c r="BA32" s="73">
        <v>0</v>
      </c>
      <c r="BB32" s="73">
        <v>0</v>
      </c>
      <c r="BC32" s="73">
        <v>0</v>
      </c>
      <c r="BD32" s="73">
        <v>0</v>
      </c>
      <c r="BE32" s="73">
        <v>0</v>
      </c>
      <c r="BF32" s="73">
        <v>0</v>
      </c>
      <c r="BG32" s="73">
        <v>0</v>
      </c>
      <c r="BH32" s="73">
        <v>1</v>
      </c>
      <c r="BI32" s="73">
        <v>0</v>
      </c>
      <c r="BJ32" s="73">
        <v>1</v>
      </c>
      <c r="BK32" s="73">
        <v>0</v>
      </c>
      <c r="BL32" s="73">
        <v>0</v>
      </c>
      <c r="BM32" s="73">
        <v>0</v>
      </c>
      <c r="BN32" s="73">
        <v>3</v>
      </c>
      <c r="BP32" s="83">
        <v>1925</v>
      </c>
    </row>
    <row r="33" spans="2:68">
      <c r="B33" s="83">
        <v>1926</v>
      </c>
      <c r="C33" s="73">
        <v>1</v>
      </c>
      <c r="D33" s="73">
        <v>0</v>
      </c>
      <c r="E33" s="73">
        <v>2</v>
      </c>
      <c r="F33" s="73">
        <v>0</v>
      </c>
      <c r="G33" s="73">
        <v>0</v>
      </c>
      <c r="H33" s="73">
        <v>0</v>
      </c>
      <c r="I33" s="73">
        <v>0</v>
      </c>
      <c r="J33" s="73">
        <v>0</v>
      </c>
      <c r="K33" s="73">
        <v>0</v>
      </c>
      <c r="L33" s="73">
        <v>0</v>
      </c>
      <c r="M33" s="73">
        <v>0</v>
      </c>
      <c r="N33" s="73">
        <v>1</v>
      </c>
      <c r="O33" s="73">
        <v>0</v>
      </c>
      <c r="P33" s="73">
        <v>0</v>
      </c>
      <c r="Q33" s="73">
        <v>1</v>
      </c>
      <c r="R33" s="73">
        <v>0</v>
      </c>
      <c r="S33" s="73">
        <v>0</v>
      </c>
      <c r="T33" s="73">
        <v>0</v>
      </c>
      <c r="U33" s="73">
        <v>0</v>
      </c>
      <c r="V33" s="73">
        <v>5</v>
      </c>
      <c r="X33" s="83">
        <v>1926</v>
      </c>
      <c r="Y33" s="73">
        <v>1</v>
      </c>
      <c r="Z33" s="73">
        <v>0</v>
      </c>
      <c r="AA33" s="73">
        <v>0</v>
      </c>
      <c r="AB33" s="73">
        <v>0</v>
      </c>
      <c r="AC33" s="73">
        <v>0</v>
      </c>
      <c r="AD33" s="73">
        <v>0</v>
      </c>
      <c r="AE33" s="73">
        <v>0</v>
      </c>
      <c r="AF33" s="73">
        <v>0</v>
      </c>
      <c r="AG33" s="73">
        <v>0</v>
      </c>
      <c r="AH33" s="73">
        <v>0</v>
      </c>
      <c r="AI33" s="73">
        <v>0</v>
      </c>
      <c r="AJ33" s="73">
        <v>0</v>
      </c>
      <c r="AK33" s="73">
        <v>0</v>
      </c>
      <c r="AL33" s="73">
        <v>0</v>
      </c>
      <c r="AM33" s="73">
        <v>0</v>
      </c>
      <c r="AN33" s="73">
        <v>0</v>
      </c>
      <c r="AO33" s="73">
        <v>0</v>
      </c>
      <c r="AP33" s="73">
        <v>0</v>
      </c>
      <c r="AQ33" s="73">
        <v>0</v>
      </c>
      <c r="AR33" s="73">
        <v>1</v>
      </c>
      <c r="AT33" s="83">
        <v>1926</v>
      </c>
      <c r="AU33" s="73">
        <v>2</v>
      </c>
      <c r="AV33" s="73">
        <v>0</v>
      </c>
      <c r="AW33" s="73">
        <v>2</v>
      </c>
      <c r="AX33" s="73">
        <v>0</v>
      </c>
      <c r="AY33" s="73">
        <v>0</v>
      </c>
      <c r="AZ33" s="73">
        <v>0</v>
      </c>
      <c r="BA33" s="73">
        <v>0</v>
      </c>
      <c r="BB33" s="73">
        <v>0</v>
      </c>
      <c r="BC33" s="73">
        <v>0</v>
      </c>
      <c r="BD33" s="73">
        <v>0</v>
      </c>
      <c r="BE33" s="73">
        <v>0</v>
      </c>
      <c r="BF33" s="73">
        <v>1</v>
      </c>
      <c r="BG33" s="73">
        <v>0</v>
      </c>
      <c r="BH33" s="73">
        <v>0</v>
      </c>
      <c r="BI33" s="73">
        <v>1</v>
      </c>
      <c r="BJ33" s="73">
        <v>0</v>
      </c>
      <c r="BK33" s="73">
        <v>0</v>
      </c>
      <c r="BL33" s="73">
        <v>0</v>
      </c>
      <c r="BM33" s="73">
        <v>0</v>
      </c>
      <c r="BN33" s="73">
        <v>6</v>
      </c>
      <c r="BP33" s="83">
        <v>1926</v>
      </c>
    </row>
    <row r="34" spans="2:68">
      <c r="B34" s="83">
        <v>1927</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1</v>
      </c>
      <c r="U34" s="73">
        <v>0</v>
      </c>
      <c r="V34" s="73">
        <v>1</v>
      </c>
      <c r="X34" s="83">
        <v>1927</v>
      </c>
      <c r="Y34" s="73">
        <v>3</v>
      </c>
      <c r="Z34" s="73">
        <v>0</v>
      </c>
      <c r="AA34" s="73">
        <v>0</v>
      </c>
      <c r="AB34" s="73">
        <v>0</v>
      </c>
      <c r="AC34" s="73">
        <v>0</v>
      </c>
      <c r="AD34" s="73">
        <v>0</v>
      </c>
      <c r="AE34" s="73">
        <v>0</v>
      </c>
      <c r="AF34" s="73">
        <v>0</v>
      </c>
      <c r="AG34" s="73">
        <v>0</v>
      </c>
      <c r="AH34" s="73">
        <v>0</v>
      </c>
      <c r="AI34" s="73">
        <v>0</v>
      </c>
      <c r="AJ34" s="73">
        <v>0</v>
      </c>
      <c r="AK34" s="73">
        <v>0</v>
      </c>
      <c r="AL34" s="73">
        <v>0</v>
      </c>
      <c r="AM34" s="73">
        <v>0</v>
      </c>
      <c r="AN34" s="73">
        <v>1</v>
      </c>
      <c r="AO34" s="73">
        <v>0</v>
      </c>
      <c r="AP34" s="73">
        <v>0</v>
      </c>
      <c r="AQ34" s="73">
        <v>0</v>
      </c>
      <c r="AR34" s="73">
        <v>4</v>
      </c>
      <c r="AT34" s="83">
        <v>1927</v>
      </c>
      <c r="AU34" s="73">
        <v>3</v>
      </c>
      <c r="AV34" s="73">
        <v>0</v>
      </c>
      <c r="AW34" s="73">
        <v>0</v>
      </c>
      <c r="AX34" s="73">
        <v>0</v>
      </c>
      <c r="AY34" s="73">
        <v>0</v>
      </c>
      <c r="AZ34" s="73">
        <v>0</v>
      </c>
      <c r="BA34" s="73">
        <v>0</v>
      </c>
      <c r="BB34" s="73">
        <v>0</v>
      </c>
      <c r="BC34" s="73">
        <v>0</v>
      </c>
      <c r="BD34" s="73">
        <v>0</v>
      </c>
      <c r="BE34" s="73">
        <v>0</v>
      </c>
      <c r="BF34" s="73">
        <v>0</v>
      </c>
      <c r="BG34" s="73">
        <v>0</v>
      </c>
      <c r="BH34" s="73">
        <v>0</v>
      </c>
      <c r="BI34" s="73">
        <v>0</v>
      </c>
      <c r="BJ34" s="73">
        <v>1</v>
      </c>
      <c r="BK34" s="73">
        <v>0</v>
      </c>
      <c r="BL34" s="73">
        <v>1</v>
      </c>
      <c r="BM34" s="73">
        <v>0</v>
      </c>
      <c r="BN34" s="73">
        <v>5</v>
      </c>
      <c r="BP34" s="83">
        <v>1927</v>
      </c>
    </row>
    <row r="35" spans="2:68">
      <c r="B35" s="83">
        <v>1928</v>
      </c>
      <c r="C35" s="73">
        <v>1</v>
      </c>
      <c r="D35" s="73">
        <v>0</v>
      </c>
      <c r="E35" s="73">
        <v>0</v>
      </c>
      <c r="F35" s="73">
        <v>0</v>
      </c>
      <c r="G35" s="73">
        <v>0</v>
      </c>
      <c r="H35" s="73">
        <v>0</v>
      </c>
      <c r="I35" s="73">
        <v>0</v>
      </c>
      <c r="J35" s="73">
        <v>0</v>
      </c>
      <c r="K35" s="73">
        <v>0</v>
      </c>
      <c r="L35" s="73">
        <v>0</v>
      </c>
      <c r="M35" s="73">
        <v>0</v>
      </c>
      <c r="N35" s="73">
        <v>1</v>
      </c>
      <c r="O35" s="73">
        <v>0</v>
      </c>
      <c r="P35" s="73">
        <v>0</v>
      </c>
      <c r="Q35" s="73">
        <v>0</v>
      </c>
      <c r="R35" s="73">
        <v>0</v>
      </c>
      <c r="S35" s="73">
        <v>0</v>
      </c>
      <c r="T35" s="73">
        <v>0</v>
      </c>
      <c r="U35" s="73">
        <v>0</v>
      </c>
      <c r="V35" s="73">
        <v>2</v>
      </c>
      <c r="X35" s="83">
        <v>1928</v>
      </c>
      <c r="Y35" s="73">
        <v>0</v>
      </c>
      <c r="Z35" s="73">
        <v>0</v>
      </c>
      <c r="AA35" s="73">
        <v>0</v>
      </c>
      <c r="AB35" s="73">
        <v>0</v>
      </c>
      <c r="AC35" s="73">
        <v>0</v>
      </c>
      <c r="AD35" s="73">
        <v>0</v>
      </c>
      <c r="AE35" s="73">
        <v>0</v>
      </c>
      <c r="AF35" s="73">
        <v>0</v>
      </c>
      <c r="AG35" s="73">
        <v>0</v>
      </c>
      <c r="AH35" s="73">
        <v>0</v>
      </c>
      <c r="AI35" s="73">
        <v>0</v>
      </c>
      <c r="AJ35" s="73">
        <v>0</v>
      </c>
      <c r="AK35" s="73">
        <v>0</v>
      </c>
      <c r="AL35" s="73">
        <v>0</v>
      </c>
      <c r="AM35" s="73">
        <v>0</v>
      </c>
      <c r="AN35" s="73">
        <v>0</v>
      </c>
      <c r="AO35" s="73">
        <v>1</v>
      </c>
      <c r="AP35" s="73">
        <v>0</v>
      </c>
      <c r="AQ35" s="73">
        <v>0</v>
      </c>
      <c r="AR35" s="73">
        <v>1</v>
      </c>
      <c r="AT35" s="83">
        <v>1928</v>
      </c>
      <c r="AU35" s="73">
        <v>1</v>
      </c>
      <c r="AV35" s="73">
        <v>0</v>
      </c>
      <c r="AW35" s="73">
        <v>0</v>
      </c>
      <c r="AX35" s="73">
        <v>0</v>
      </c>
      <c r="AY35" s="73">
        <v>0</v>
      </c>
      <c r="AZ35" s="73">
        <v>0</v>
      </c>
      <c r="BA35" s="73">
        <v>0</v>
      </c>
      <c r="BB35" s="73">
        <v>0</v>
      </c>
      <c r="BC35" s="73">
        <v>0</v>
      </c>
      <c r="BD35" s="73">
        <v>0</v>
      </c>
      <c r="BE35" s="73">
        <v>0</v>
      </c>
      <c r="BF35" s="73">
        <v>1</v>
      </c>
      <c r="BG35" s="73">
        <v>0</v>
      </c>
      <c r="BH35" s="73">
        <v>0</v>
      </c>
      <c r="BI35" s="73">
        <v>0</v>
      </c>
      <c r="BJ35" s="73">
        <v>0</v>
      </c>
      <c r="BK35" s="73">
        <v>1</v>
      </c>
      <c r="BL35" s="73">
        <v>0</v>
      </c>
      <c r="BM35" s="73">
        <v>0</v>
      </c>
      <c r="BN35" s="73">
        <v>3</v>
      </c>
      <c r="BP35" s="83">
        <v>1928</v>
      </c>
    </row>
    <row r="36" spans="2:68">
      <c r="B36" s="83">
        <v>1929</v>
      </c>
      <c r="C36" s="73">
        <v>1</v>
      </c>
      <c r="D36" s="73">
        <v>0</v>
      </c>
      <c r="E36" s="73">
        <v>0</v>
      </c>
      <c r="F36" s="73">
        <v>0</v>
      </c>
      <c r="G36" s="73">
        <v>0</v>
      </c>
      <c r="H36" s="73">
        <v>0</v>
      </c>
      <c r="I36" s="73">
        <v>0</v>
      </c>
      <c r="J36" s="73">
        <v>0</v>
      </c>
      <c r="K36" s="73">
        <v>0</v>
      </c>
      <c r="L36" s="73">
        <v>1</v>
      </c>
      <c r="M36" s="73">
        <v>0</v>
      </c>
      <c r="N36" s="73">
        <v>0</v>
      </c>
      <c r="O36" s="73">
        <v>0</v>
      </c>
      <c r="P36" s="73">
        <v>0</v>
      </c>
      <c r="Q36" s="73">
        <v>0</v>
      </c>
      <c r="R36" s="73">
        <v>0</v>
      </c>
      <c r="S36" s="73">
        <v>0</v>
      </c>
      <c r="T36" s="73">
        <v>0</v>
      </c>
      <c r="U36" s="73">
        <v>0</v>
      </c>
      <c r="V36" s="73">
        <v>2</v>
      </c>
      <c r="X36" s="83">
        <v>1929</v>
      </c>
      <c r="Y36" s="73">
        <v>0</v>
      </c>
      <c r="Z36" s="73">
        <v>0</v>
      </c>
      <c r="AA36" s="73">
        <v>0</v>
      </c>
      <c r="AB36" s="73">
        <v>0</v>
      </c>
      <c r="AC36" s="73">
        <v>0</v>
      </c>
      <c r="AD36" s="73">
        <v>0</v>
      </c>
      <c r="AE36" s="73">
        <v>0</v>
      </c>
      <c r="AF36" s="73">
        <v>0</v>
      </c>
      <c r="AG36" s="73">
        <v>0</v>
      </c>
      <c r="AH36" s="73">
        <v>0</v>
      </c>
      <c r="AI36" s="73">
        <v>0</v>
      </c>
      <c r="AJ36" s="73">
        <v>0</v>
      </c>
      <c r="AK36" s="73">
        <v>0</v>
      </c>
      <c r="AL36" s="73">
        <v>0</v>
      </c>
      <c r="AM36" s="73">
        <v>0</v>
      </c>
      <c r="AN36" s="73">
        <v>0</v>
      </c>
      <c r="AO36" s="73">
        <v>0</v>
      </c>
      <c r="AP36" s="73">
        <v>1</v>
      </c>
      <c r="AQ36" s="73">
        <v>0</v>
      </c>
      <c r="AR36" s="73">
        <v>1</v>
      </c>
      <c r="AT36" s="83">
        <v>1929</v>
      </c>
      <c r="AU36" s="73">
        <v>1</v>
      </c>
      <c r="AV36" s="73">
        <v>0</v>
      </c>
      <c r="AW36" s="73">
        <v>0</v>
      </c>
      <c r="AX36" s="73">
        <v>0</v>
      </c>
      <c r="AY36" s="73">
        <v>0</v>
      </c>
      <c r="AZ36" s="73">
        <v>0</v>
      </c>
      <c r="BA36" s="73">
        <v>0</v>
      </c>
      <c r="BB36" s="73">
        <v>0</v>
      </c>
      <c r="BC36" s="73">
        <v>0</v>
      </c>
      <c r="BD36" s="73">
        <v>1</v>
      </c>
      <c r="BE36" s="73">
        <v>0</v>
      </c>
      <c r="BF36" s="73">
        <v>0</v>
      </c>
      <c r="BG36" s="73">
        <v>0</v>
      </c>
      <c r="BH36" s="73">
        <v>0</v>
      </c>
      <c r="BI36" s="73">
        <v>0</v>
      </c>
      <c r="BJ36" s="73">
        <v>0</v>
      </c>
      <c r="BK36" s="73">
        <v>0</v>
      </c>
      <c r="BL36" s="73">
        <v>1</v>
      </c>
      <c r="BM36" s="73">
        <v>0</v>
      </c>
      <c r="BN36" s="73">
        <v>3</v>
      </c>
      <c r="BP36" s="83">
        <v>1929</v>
      </c>
    </row>
    <row r="37" spans="2:68">
      <c r="B37" s="83">
        <v>1930</v>
      </c>
      <c r="C37" s="73">
        <v>1</v>
      </c>
      <c r="D37" s="73">
        <v>0</v>
      </c>
      <c r="E37" s="73">
        <v>0</v>
      </c>
      <c r="F37" s="73">
        <v>1</v>
      </c>
      <c r="G37" s="73">
        <v>0</v>
      </c>
      <c r="H37" s="73">
        <v>0</v>
      </c>
      <c r="I37" s="73">
        <v>0</v>
      </c>
      <c r="J37" s="73">
        <v>0</v>
      </c>
      <c r="K37" s="73">
        <v>0</v>
      </c>
      <c r="L37" s="73">
        <v>0</v>
      </c>
      <c r="M37" s="73">
        <v>0</v>
      </c>
      <c r="N37" s="73">
        <v>0</v>
      </c>
      <c r="O37" s="73">
        <v>0</v>
      </c>
      <c r="P37" s="73">
        <v>0</v>
      </c>
      <c r="Q37" s="73">
        <v>0</v>
      </c>
      <c r="R37" s="73">
        <v>0</v>
      </c>
      <c r="S37" s="73">
        <v>0</v>
      </c>
      <c r="T37" s="73">
        <v>0</v>
      </c>
      <c r="U37" s="73">
        <v>0</v>
      </c>
      <c r="V37" s="73">
        <v>2</v>
      </c>
      <c r="X37" s="83">
        <v>1930</v>
      </c>
      <c r="Y37" s="73">
        <v>1</v>
      </c>
      <c r="Z37" s="73">
        <v>0</v>
      </c>
      <c r="AA37" s="73">
        <v>0</v>
      </c>
      <c r="AB37" s="73">
        <v>0</v>
      </c>
      <c r="AC37" s="73">
        <v>0</v>
      </c>
      <c r="AD37" s="73">
        <v>0</v>
      </c>
      <c r="AE37" s="73">
        <v>1</v>
      </c>
      <c r="AF37" s="73">
        <v>0</v>
      </c>
      <c r="AG37" s="73">
        <v>0</v>
      </c>
      <c r="AH37" s="73">
        <v>0</v>
      </c>
      <c r="AI37" s="73">
        <v>0</v>
      </c>
      <c r="AJ37" s="73">
        <v>0</v>
      </c>
      <c r="AK37" s="73">
        <v>0</v>
      </c>
      <c r="AL37" s="73">
        <v>0</v>
      </c>
      <c r="AM37" s="73">
        <v>0</v>
      </c>
      <c r="AN37" s="73">
        <v>0</v>
      </c>
      <c r="AO37" s="73">
        <v>1</v>
      </c>
      <c r="AP37" s="73">
        <v>0</v>
      </c>
      <c r="AQ37" s="73">
        <v>0</v>
      </c>
      <c r="AR37" s="73">
        <v>3</v>
      </c>
      <c r="AT37" s="83">
        <v>1930</v>
      </c>
      <c r="AU37" s="73">
        <v>2</v>
      </c>
      <c r="AV37" s="73">
        <v>0</v>
      </c>
      <c r="AW37" s="73">
        <v>0</v>
      </c>
      <c r="AX37" s="73">
        <v>1</v>
      </c>
      <c r="AY37" s="73">
        <v>0</v>
      </c>
      <c r="AZ37" s="73">
        <v>0</v>
      </c>
      <c r="BA37" s="73">
        <v>1</v>
      </c>
      <c r="BB37" s="73">
        <v>0</v>
      </c>
      <c r="BC37" s="73">
        <v>0</v>
      </c>
      <c r="BD37" s="73">
        <v>0</v>
      </c>
      <c r="BE37" s="73">
        <v>0</v>
      </c>
      <c r="BF37" s="73">
        <v>0</v>
      </c>
      <c r="BG37" s="73">
        <v>0</v>
      </c>
      <c r="BH37" s="73">
        <v>0</v>
      </c>
      <c r="BI37" s="73">
        <v>0</v>
      </c>
      <c r="BJ37" s="73">
        <v>0</v>
      </c>
      <c r="BK37" s="73">
        <v>1</v>
      </c>
      <c r="BL37" s="73">
        <v>0</v>
      </c>
      <c r="BM37" s="73">
        <v>0</v>
      </c>
      <c r="BN37" s="73">
        <v>5</v>
      </c>
      <c r="BP37" s="83">
        <v>1930</v>
      </c>
    </row>
    <row r="38" spans="2:68">
      <c r="B38" s="84">
        <v>1931</v>
      </c>
      <c r="C38" s="73">
        <v>1</v>
      </c>
      <c r="D38" s="73">
        <v>1</v>
      </c>
      <c r="E38" s="73">
        <v>0</v>
      </c>
      <c r="F38" s="73">
        <v>0</v>
      </c>
      <c r="G38" s="73">
        <v>0</v>
      </c>
      <c r="H38" s="73">
        <v>0</v>
      </c>
      <c r="I38" s="73">
        <v>0</v>
      </c>
      <c r="J38" s="73">
        <v>0</v>
      </c>
      <c r="K38" s="73">
        <v>0</v>
      </c>
      <c r="L38" s="73">
        <v>0</v>
      </c>
      <c r="M38" s="73">
        <v>0</v>
      </c>
      <c r="N38" s="73">
        <v>0</v>
      </c>
      <c r="O38" s="73">
        <v>1</v>
      </c>
      <c r="P38" s="73">
        <v>0</v>
      </c>
      <c r="Q38" s="73">
        <v>1</v>
      </c>
      <c r="R38" s="73">
        <v>0</v>
      </c>
      <c r="S38" s="73">
        <v>0</v>
      </c>
      <c r="T38" s="73">
        <v>0</v>
      </c>
      <c r="U38" s="73">
        <v>0</v>
      </c>
      <c r="V38" s="73">
        <v>4</v>
      </c>
      <c r="X38" s="84">
        <v>1931</v>
      </c>
      <c r="Y38" s="73">
        <v>1</v>
      </c>
      <c r="Z38" s="73">
        <v>0</v>
      </c>
      <c r="AA38" s="73">
        <v>0</v>
      </c>
      <c r="AB38" s="73">
        <v>0</v>
      </c>
      <c r="AC38" s="73">
        <v>0</v>
      </c>
      <c r="AD38" s="73">
        <v>0</v>
      </c>
      <c r="AE38" s="73">
        <v>0</v>
      </c>
      <c r="AF38" s="73">
        <v>0</v>
      </c>
      <c r="AG38" s="73">
        <v>1</v>
      </c>
      <c r="AH38" s="73">
        <v>0</v>
      </c>
      <c r="AI38" s="73">
        <v>0</v>
      </c>
      <c r="AJ38" s="73">
        <v>0</v>
      </c>
      <c r="AK38" s="73">
        <v>1</v>
      </c>
      <c r="AL38" s="73">
        <v>0</v>
      </c>
      <c r="AM38" s="73">
        <v>0</v>
      </c>
      <c r="AN38" s="73">
        <v>0</v>
      </c>
      <c r="AO38" s="73">
        <v>0</v>
      </c>
      <c r="AP38" s="73">
        <v>0</v>
      </c>
      <c r="AQ38" s="73">
        <v>0</v>
      </c>
      <c r="AR38" s="73">
        <v>3</v>
      </c>
      <c r="AT38" s="84">
        <v>1931</v>
      </c>
      <c r="AU38" s="73">
        <v>2</v>
      </c>
      <c r="AV38" s="73">
        <v>1</v>
      </c>
      <c r="AW38" s="73">
        <v>0</v>
      </c>
      <c r="AX38" s="73">
        <v>0</v>
      </c>
      <c r="AY38" s="73">
        <v>0</v>
      </c>
      <c r="AZ38" s="73">
        <v>0</v>
      </c>
      <c r="BA38" s="73">
        <v>0</v>
      </c>
      <c r="BB38" s="73">
        <v>0</v>
      </c>
      <c r="BC38" s="73">
        <v>1</v>
      </c>
      <c r="BD38" s="73">
        <v>0</v>
      </c>
      <c r="BE38" s="73">
        <v>0</v>
      </c>
      <c r="BF38" s="73">
        <v>0</v>
      </c>
      <c r="BG38" s="73">
        <v>2</v>
      </c>
      <c r="BH38" s="73">
        <v>0</v>
      </c>
      <c r="BI38" s="73">
        <v>1</v>
      </c>
      <c r="BJ38" s="73">
        <v>0</v>
      </c>
      <c r="BK38" s="73">
        <v>0</v>
      </c>
      <c r="BL38" s="73">
        <v>0</v>
      </c>
      <c r="BM38" s="73">
        <v>0</v>
      </c>
      <c r="BN38" s="73">
        <v>7</v>
      </c>
      <c r="BP38" s="84">
        <v>1931</v>
      </c>
    </row>
    <row r="39" spans="2:68">
      <c r="B39" s="84">
        <v>1932</v>
      </c>
      <c r="C39" s="73">
        <v>0</v>
      </c>
      <c r="D39" s="73">
        <v>0</v>
      </c>
      <c r="E39" s="73">
        <v>0</v>
      </c>
      <c r="F39" s="73">
        <v>0</v>
      </c>
      <c r="G39" s="73">
        <v>0</v>
      </c>
      <c r="H39" s="73">
        <v>0</v>
      </c>
      <c r="I39" s="73">
        <v>1</v>
      </c>
      <c r="J39" s="73">
        <v>0</v>
      </c>
      <c r="K39" s="73">
        <v>0</v>
      </c>
      <c r="L39" s="73">
        <v>0</v>
      </c>
      <c r="M39" s="73">
        <v>0</v>
      </c>
      <c r="N39" s="73">
        <v>0</v>
      </c>
      <c r="O39" s="73">
        <v>0</v>
      </c>
      <c r="P39" s="73">
        <v>0</v>
      </c>
      <c r="Q39" s="73">
        <v>0</v>
      </c>
      <c r="R39" s="73">
        <v>0</v>
      </c>
      <c r="S39" s="73">
        <v>1</v>
      </c>
      <c r="T39" s="73">
        <v>0</v>
      </c>
      <c r="U39" s="73">
        <v>0</v>
      </c>
      <c r="V39" s="73">
        <v>2</v>
      </c>
      <c r="X39" s="84">
        <v>1932</v>
      </c>
      <c r="Y39" s="73">
        <v>0</v>
      </c>
      <c r="Z39" s="73">
        <v>0</v>
      </c>
      <c r="AA39" s="73">
        <v>0</v>
      </c>
      <c r="AB39" s="73">
        <v>0</v>
      </c>
      <c r="AC39" s="73">
        <v>0</v>
      </c>
      <c r="AD39" s="73">
        <v>0</v>
      </c>
      <c r="AE39" s="73">
        <v>0</v>
      </c>
      <c r="AF39" s="73">
        <v>0</v>
      </c>
      <c r="AG39" s="73">
        <v>0</v>
      </c>
      <c r="AH39" s="73">
        <v>0</v>
      </c>
      <c r="AI39" s="73">
        <v>0</v>
      </c>
      <c r="AJ39" s="73">
        <v>0</v>
      </c>
      <c r="AK39" s="73">
        <v>0</v>
      </c>
      <c r="AL39" s="73">
        <v>0</v>
      </c>
      <c r="AM39" s="73">
        <v>1</v>
      </c>
      <c r="AN39" s="73">
        <v>0</v>
      </c>
      <c r="AO39" s="73">
        <v>0</v>
      </c>
      <c r="AP39" s="73">
        <v>0</v>
      </c>
      <c r="AQ39" s="73">
        <v>0</v>
      </c>
      <c r="AR39" s="73">
        <v>1</v>
      </c>
      <c r="AT39" s="84">
        <v>1932</v>
      </c>
      <c r="AU39" s="73">
        <v>0</v>
      </c>
      <c r="AV39" s="73">
        <v>0</v>
      </c>
      <c r="AW39" s="73">
        <v>0</v>
      </c>
      <c r="AX39" s="73">
        <v>0</v>
      </c>
      <c r="AY39" s="73">
        <v>0</v>
      </c>
      <c r="AZ39" s="73">
        <v>0</v>
      </c>
      <c r="BA39" s="73">
        <v>1</v>
      </c>
      <c r="BB39" s="73">
        <v>0</v>
      </c>
      <c r="BC39" s="73">
        <v>0</v>
      </c>
      <c r="BD39" s="73">
        <v>0</v>
      </c>
      <c r="BE39" s="73">
        <v>0</v>
      </c>
      <c r="BF39" s="73">
        <v>0</v>
      </c>
      <c r="BG39" s="73">
        <v>0</v>
      </c>
      <c r="BH39" s="73">
        <v>0</v>
      </c>
      <c r="BI39" s="73">
        <v>1</v>
      </c>
      <c r="BJ39" s="73">
        <v>0</v>
      </c>
      <c r="BK39" s="73">
        <v>1</v>
      </c>
      <c r="BL39" s="73">
        <v>0</v>
      </c>
      <c r="BM39" s="73">
        <v>0</v>
      </c>
      <c r="BN39" s="73">
        <v>3</v>
      </c>
      <c r="BP39" s="84">
        <v>1932</v>
      </c>
    </row>
    <row r="40" spans="2:68">
      <c r="B40" s="84">
        <v>1933</v>
      </c>
      <c r="C40" s="73">
        <v>0</v>
      </c>
      <c r="D40" s="73">
        <v>1</v>
      </c>
      <c r="E40" s="73">
        <v>0</v>
      </c>
      <c r="F40" s="73">
        <v>0</v>
      </c>
      <c r="G40" s="73">
        <v>0</v>
      </c>
      <c r="H40" s="73">
        <v>0</v>
      </c>
      <c r="I40" s="73">
        <v>0</v>
      </c>
      <c r="J40" s="73">
        <v>0</v>
      </c>
      <c r="K40" s="73">
        <v>1</v>
      </c>
      <c r="L40" s="73">
        <v>0</v>
      </c>
      <c r="M40" s="73">
        <v>1</v>
      </c>
      <c r="N40" s="73">
        <v>0</v>
      </c>
      <c r="O40" s="73">
        <v>0</v>
      </c>
      <c r="P40" s="73">
        <v>0</v>
      </c>
      <c r="Q40" s="73">
        <v>1</v>
      </c>
      <c r="R40" s="73">
        <v>0</v>
      </c>
      <c r="S40" s="73">
        <v>0</v>
      </c>
      <c r="T40" s="73">
        <v>0</v>
      </c>
      <c r="U40" s="73">
        <v>0</v>
      </c>
      <c r="V40" s="73">
        <v>4</v>
      </c>
      <c r="X40" s="84">
        <v>1933</v>
      </c>
      <c r="Y40" s="73">
        <v>0</v>
      </c>
      <c r="Z40" s="73">
        <v>0</v>
      </c>
      <c r="AA40" s="73">
        <v>0</v>
      </c>
      <c r="AB40" s="73">
        <v>1</v>
      </c>
      <c r="AC40" s="73">
        <v>0</v>
      </c>
      <c r="AD40" s="73">
        <v>0</v>
      </c>
      <c r="AE40" s="73">
        <v>0</v>
      </c>
      <c r="AF40" s="73">
        <v>0</v>
      </c>
      <c r="AG40" s="73">
        <v>0</v>
      </c>
      <c r="AH40" s="73">
        <v>0</v>
      </c>
      <c r="AI40" s="73">
        <v>0</v>
      </c>
      <c r="AJ40" s="73">
        <v>0</v>
      </c>
      <c r="AK40" s="73">
        <v>0</v>
      </c>
      <c r="AL40" s="73">
        <v>0</v>
      </c>
      <c r="AM40" s="73">
        <v>0</v>
      </c>
      <c r="AN40" s="73">
        <v>0</v>
      </c>
      <c r="AO40" s="73">
        <v>0</v>
      </c>
      <c r="AP40" s="73">
        <v>1</v>
      </c>
      <c r="AQ40" s="73">
        <v>0</v>
      </c>
      <c r="AR40" s="73">
        <v>2</v>
      </c>
      <c r="AT40" s="84">
        <v>1933</v>
      </c>
      <c r="AU40" s="73">
        <v>0</v>
      </c>
      <c r="AV40" s="73">
        <v>1</v>
      </c>
      <c r="AW40" s="73">
        <v>0</v>
      </c>
      <c r="AX40" s="73">
        <v>1</v>
      </c>
      <c r="AY40" s="73">
        <v>0</v>
      </c>
      <c r="AZ40" s="73">
        <v>0</v>
      </c>
      <c r="BA40" s="73">
        <v>0</v>
      </c>
      <c r="BB40" s="73">
        <v>0</v>
      </c>
      <c r="BC40" s="73">
        <v>1</v>
      </c>
      <c r="BD40" s="73">
        <v>0</v>
      </c>
      <c r="BE40" s="73">
        <v>1</v>
      </c>
      <c r="BF40" s="73">
        <v>0</v>
      </c>
      <c r="BG40" s="73">
        <v>0</v>
      </c>
      <c r="BH40" s="73">
        <v>0</v>
      </c>
      <c r="BI40" s="73">
        <v>1</v>
      </c>
      <c r="BJ40" s="73">
        <v>0</v>
      </c>
      <c r="BK40" s="73">
        <v>0</v>
      </c>
      <c r="BL40" s="73">
        <v>1</v>
      </c>
      <c r="BM40" s="73">
        <v>0</v>
      </c>
      <c r="BN40" s="73">
        <v>6</v>
      </c>
      <c r="BP40" s="84">
        <v>1933</v>
      </c>
    </row>
    <row r="41" spans="2:68">
      <c r="B41" s="84">
        <v>1934</v>
      </c>
      <c r="C41" s="73">
        <v>0</v>
      </c>
      <c r="D41" s="73">
        <v>0</v>
      </c>
      <c r="E41" s="73">
        <v>0</v>
      </c>
      <c r="F41" s="73">
        <v>0</v>
      </c>
      <c r="G41" s="73">
        <v>0</v>
      </c>
      <c r="H41" s="73">
        <v>0</v>
      </c>
      <c r="I41" s="73">
        <v>0</v>
      </c>
      <c r="J41" s="73">
        <v>0</v>
      </c>
      <c r="K41" s="73">
        <v>0</v>
      </c>
      <c r="L41" s="73">
        <v>0</v>
      </c>
      <c r="M41" s="73">
        <v>0</v>
      </c>
      <c r="N41" s="73">
        <v>0</v>
      </c>
      <c r="O41" s="73">
        <v>0</v>
      </c>
      <c r="P41" s="73">
        <v>0</v>
      </c>
      <c r="Q41" s="73">
        <v>1</v>
      </c>
      <c r="R41" s="73">
        <v>0</v>
      </c>
      <c r="S41" s="73">
        <v>1</v>
      </c>
      <c r="T41" s="73">
        <v>0</v>
      </c>
      <c r="U41" s="73">
        <v>0</v>
      </c>
      <c r="V41" s="73">
        <v>2</v>
      </c>
      <c r="X41" s="84">
        <v>1934</v>
      </c>
      <c r="Y41" s="73">
        <v>0</v>
      </c>
      <c r="Z41" s="73">
        <v>0</v>
      </c>
      <c r="AA41" s="73">
        <v>0</v>
      </c>
      <c r="AB41" s="73">
        <v>0</v>
      </c>
      <c r="AC41" s="73">
        <v>0</v>
      </c>
      <c r="AD41" s="73">
        <v>0</v>
      </c>
      <c r="AE41" s="73">
        <v>0</v>
      </c>
      <c r="AF41" s="73">
        <v>0</v>
      </c>
      <c r="AG41" s="73">
        <v>0</v>
      </c>
      <c r="AH41" s="73">
        <v>0</v>
      </c>
      <c r="AI41" s="73">
        <v>1</v>
      </c>
      <c r="AJ41" s="73">
        <v>0</v>
      </c>
      <c r="AK41" s="73">
        <v>0</v>
      </c>
      <c r="AL41" s="73">
        <v>0</v>
      </c>
      <c r="AM41" s="73">
        <v>1</v>
      </c>
      <c r="AN41" s="73">
        <v>1</v>
      </c>
      <c r="AO41" s="73">
        <v>0</v>
      </c>
      <c r="AP41" s="73">
        <v>0</v>
      </c>
      <c r="AQ41" s="73">
        <v>0</v>
      </c>
      <c r="AR41" s="73">
        <v>3</v>
      </c>
      <c r="AT41" s="84">
        <v>1934</v>
      </c>
      <c r="AU41" s="73">
        <v>0</v>
      </c>
      <c r="AV41" s="73">
        <v>0</v>
      </c>
      <c r="AW41" s="73">
        <v>0</v>
      </c>
      <c r="AX41" s="73">
        <v>0</v>
      </c>
      <c r="AY41" s="73">
        <v>0</v>
      </c>
      <c r="AZ41" s="73">
        <v>0</v>
      </c>
      <c r="BA41" s="73">
        <v>0</v>
      </c>
      <c r="BB41" s="73">
        <v>0</v>
      </c>
      <c r="BC41" s="73">
        <v>0</v>
      </c>
      <c r="BD41" s="73">
        <v>0</v>
      </c>
      <c r="BE41" s="73">
        <v>1</v>
      </c>
      <c r="BF41" s="73">
        <v>0</v>
      </c>
      <c r="BG41" s="73">
        <v>0</v>
      </c>
      <c r="BH41" s="73">
        <v>0</v>
      </c>
      <c r="BI41" s="73">
        <v>2</v>
      </c>
      <c r="BJ41" s="73">
        <v>1</v>
      </c>
      <c r="BK41" s="73">
        <v>1</v>
      </c>
      <c r="BL41" s="73">
        <v>0</v>
      </c>
      <c r="BM41" s="73">
        <v>0</v>
      </c>
      <c r="BN41" s="73">
        <v>5</v>
      </c>
      <c r="BP41" s="84">
        <v>1934</v>
      </c>
    </row>
    <row r="42" spans="2:68">
      <c r="B42" s="84">
        <v>1935</v>
      </c>
      <c r="C42" s="73">
        <v>1</v>
      </c>
      <c r="D42" s="73">
        <v>0</v>
      </c>
      <c r="E42" s="73">
        <v>1</v>
      </c>
      <c r="F42" s="73">
        <v>0</v>
      </c>
      <c r="G42" s="73">
        <v>0</v>
      </c>
      <c r="H42" s="73">
        <v>1</v>
      </c>
      <c r="I42" s="73">
        <v>0</v>
      </c>
      <c r="J42" s="73">
        <v>0</v>
      </c>
      <c r="K42" s="73">
        <v>0</v>
      </c>
      <c r="L42" s="73">
        <v>0</v>
      </c>
      <c r="M42" s="73">
        <v>0</v>
      </c>
      <c r="N42" s="73">
        <v>0</v>
      </c>
      <c r="O42" s="73">
        <v>0</v>
      </c>
      <c r="P42" s="73">
        <v>0</v>
      </c>
      <c r="Q42" s="73">
        <v>1</v>
      </c>
      <c r="R42" s="73">
        <v>0</v>
      </c>
      <c r="S42" s="73">
        <v>0</v>
      </c>
      <c r="T42" s="73">
        <v>0</v>
      </c>
      <c r="U42" s="73">
        <v>0</v>
      </c>
      <c r="V42" s="73">
        <v>4</v>
      </c>
      <c r="X42" s="84">
        <v>1935</v>
      </c>
      <c r="Y42" s="73">
        <v>2</v>
      </c>
      <c r="Z42" s="73">
        <v>0</v>
      </c>
      <c r="AA42" s="73">
        <v>0</v>
      </c>
      <c r="AB42" s="73">
        <v>0</v>
      </c>
      <c r="AC42" s="73">
        <v>0</v>
      </c>
      <c r="AD42" s="73">
        <v>0</v>
      </c>
      <c r="AE42" s="73">
        <v>0</v>
      </c>
      <c r="AF42" s="73">
        <v>0</v>
      </c>
      <c r="AG42" s="73">
        <v>0</v>
      </c>
      <c r="AH42" s="73">
        <v>0</v>
      </c>
      <c r="AI42" s="73">
        <v>0</v>
      </c>
      <c r="AJ42" s="73">
        <v>0</v>
      </c>
      <c r="AK42" s="73">
        <v>0</v>
      </c>
      <c r="AL42" s="73">
        <v>1</v>
      </c>
      <c r="AM42" s="73">
        <v>0</v>
      </c>
      <c r="AN42" s="73">
        <v>0</v>
      </c>
      <c r="AO42" s="73">
        <v>1</v>
      </c>
      <c r="AP42" s="73">
        <v>0</v>
      </c>
      <c r="AQ42" s="73">
        <v>0</v>
      </c>
      <c r="AR42" s="73">
        <v>4</v>
      </c>
      <c r="AT42" s="84">
        <v>1935</v>
      </c>
      <c r="AU42" s="73">
        <v>3</v>
      </c>
      <c r="AV42" s="73">
        <v>0</v>
      </c>
      <c r="AW42" s="73">
        <v>1</v>
      </c>
      <c r="AX42" s="73">
        <v>0</v>
      </c>
      <c r="AY42" s="73">
        <v>0</v>
      </c>
      <c r="AZ42" s="73">
        <v>1</v>
      </c>
      <c r="BA42" s="73">
        <v>0</v>
      </c>
      <c r="BB42" s="73">
        <v>0</v>
      </c>
      <c r="BC42" s="73">
        <v>0</v>
      </c>
      <c r="BD42" s="73">
        <v>0</v>
      </c>
      <c r="BE42" s="73">
        <v>0</v>
      </c>
      <c r="BF42" s="73">
        <v>0</v>
      </c>
      <c r="BG42" s="73">
        <v>0</v>
      </c>
      <c r="BH42" s="73">
        <v>1</v>
      </c>
      <c r="BI42" s="73">
        <v>1</v>
      </c>
      <c r="BJ42" s="73">
        <v>0</v>
      </c>
      <c r="BK42" s="73">
        <v>1</v>
      </c>
      <c r="BL42" s="73">
        <v>0</v>
      </c>
      <c r="BM42" s="73">
        <v>0</v>
      </c>
      <c r="BN42" s="73">
        <v>8</v>
      </c>
      <c r="BP42" s="84">
        <v>1935</v>
      </c>
    </row>
    <row r="43" spans="2:68">
      <c r="B43" s="84">
        <v>1936</v>
      </c>
      <c r="C43" s="73">
        <v>2</v>
      </c>
      <c r="D43" s="73">
        <v>0</v>
      </c>
      <c r="E43" s="73">
        <v>0</v>
      </c>
      <c r="F43" s="73">
        <v>0</v>
      </c>
      <c r="G43" s="73">
        <v>0</v>
      </c>
      <c r="H43" s="73">
        <v>0</v>
      </c>
      <c r="I43" s="73">
        <v>0</v>
      </c>
      <c r="J43" s="73">
        <v>0</v>
      </c>
      <c r="K43" s="73">
        <v>0</v>
      </c>
      <c r="L43" s="73">
        <v>0</v>
      </c>
      <c r="M43" s="73">
        <v>0</v>
      </c>
      <c r="N43" s="73">
        <v>0</v>
      </c>
      <c r="O43" s="73">
        <v>0</v>
      </c>
      <c r="P43" s="73">
        <v>0</v>
      </c>
      <c r="Q43" s="73">
        <v>0</v>
      </c>
      <c r="R43" s="73">
        <v>0</v>
      </c>
      <c r="S43" s="73">
        <v>1</v>
      </c>
      <c r="T43" s="73">
        <v>0</v>
      </c>
      <c r="U43" s="73">
        <v>0</v>
      </c>
      <c r="V43" s="73">
        <v>3</v>
      </c>
      <c r="X43" s="84">
        <v>1936</v>
      </c>
      <c r="Y43" s="73">
        <v>1</v>
      </c>
      <c r="Z43" s="73">
        <v>0</v>
      </c>
      <c r="AA43" s="73">
        <v>1</v>
      </c>
      <c r="AB43" s="73">
        <v>0</v>
      </c>
      <c r="AC43" s="73">
        <v>0</v>
      </c>
      <c r="AD43" s="73">
        <v>0</v>
      </c>
      <c r="AE43" s="73">
        <v>0</v>
      </c>
      <c r="AF43" s="73">
        <v>0</v>
      </c>
      <c r="AG43" s="73">
        <v>0</v>
      </c>
      <c r="AH43" s="73">
        <v>0</v>
      </c>
      <c r="AI43" s="73">
        <v>0</v>
      </c>
      <c r="AJ43" s="73">
        <v>0</v>
      </c>
      <c r="AK43" s="73">
        <v>0</v>
      </c>
      <c r="AL43" s="73">
        <v>0</v>
      </c>
      <c r="AM43" s="73">
        <v>0</v>
      </c>
      <c r="AN43" s="73">
        <v>0</v>
      </c>
      <c r="AO43" s="73">
        <v>0</v>
      </c>
      <c r="AP43" s="73">
        <v>0</v>
      </c>
      <c r="AQ43" s="73">
        <v>0</v>
      </c>
      <c r="AR43" s="73">
        <v>2</v>
      </c>
      <c r="AT43" s="84">
        <v>1936</v>
      </c>
      <c r="AU43" s="73">
        <v>3</v>
      </c>
      <c r="AV43" s="73">
        <v>0</v>
      </c>
      <c r="AW43" s="73">
        <v>1</v>
      </c>
      <c r="AX43" s="73">
        <v>0</v>
      </c>
      <c r="AY43" s="73">
        <v>0</v>
      </c>
      <c r="AZ43" s="73">
        <v>0</v>
      </c>
      <c r="BA43" s="73">
        <v>0</v>
      </c>
      <c r="BB43" s="73">
        <v>0</v>
      </c>
      <c r="BC43" s="73">
        <v>0</v>
      </c>
      <c r="BD43" s="73">
        <v>0</v>
      </c>
      <c r="BE43" s="73">
        <v>0</v>
      </c>
      <c r="BF43" s="73">
        <v>0</v>
      </c>
      <c r="BG43" s="73">
        <v>0</v>
      </c>
      <c r="BH43" s="73">
        <v>0</v>
      </c>
      <c r="BI43" s="73">
        <v>0</v>
      </c>
      <c r="BJ43" s="73">
        <v>0</v>
      </c>
      <c r="BK43" s="73">
        <v>1</v>
      </c>
      <c r="BL43" s="73">
        <v>0</v>
      </c>
      <c r="BM43" s="73">
        <v>0</v>
      </c>
      <c r="BN43" s="73">
        <v>5</v>
      </c>
      <c r="BP43" s="84">
        <v>1936</v>
      </c>
    </row>
    <row r="44" spans="2:68">
      <c r="B44" s="84">
        <v>1937</v>
      </c>
      <c r="C44" s="73">
        <v>1</v>
      </c>
      <c r="D44" s="73">
        <v>1</v>
      </c>
      <c r="E44" s="73">
        <v>0</v>
      </c>
      <c r="F44" s="73">
        <v>0</v>
      </c>
      <c r="G44" s="73">
        <v>0</v>
      </c>
      <c r="H44" s="73">
        <v>0</v>
      </c>
      <c r="I44" s="73">
        <v>0</v>
      </c>
      <c r="J44" s="73">
        <v>0</v>
      </c>
      <c r="K44" s="73">
        <v>1</v>
      </c>
      <c r="L44" s="73">
        <v>1</v>
      </c>
      <c r="M44" s="73">
        <v>0</v>
      </c>
      <c r="N44" s="73">
        <v>0</v>
      </c>
      <c r="O44" s="73">
        <v>0</v>
      </c>
      <c r="P44" s="73">
        <v>0</v>
      </c>
      <c r="Q44" s="73">
        <v>0</v>
      </c>
      <c r="R44" s="73">
        <v>1</v>
      </c>
      <c r="S44" s="73">
        <v>0</v>
      </c>
      <c r="T44" s="73">
        <v>0</v>
      </c>
      <c r="U44" s="73">
        <v>0</v>
      </c>
      <c r="V44" s="73">
        <v>5</v>
      </c>
      <c r="X44" s="84">
        <v>1937</v>
      </c>
      <c r="Y44" s="73">
        <v>0</v>
      </c>
      <c r="Z44" s="73">
        <v>0</v>
      </c>
      <c r="AA44" s="73">
        <v>0</v>
      </c>
      <c r="AB44" s="73">
        <v>0</v>
      </c>
      <c r="AC44" s="73">
        <v>0</v>
      </c>
      <c r="AD44" s="73">
        <v>0</v>
      </c>
      <c r="AE44" s="73">
        <v>0</v>
      </c>
      <c r="AF44" s="73">
        <v>0</v>
      </c>
      <c r="AG44" s="73">
        <v>0</v>
      </c>
      <c r="AH44" s="73">
        <v>0</v>
      </c>
      <c r="AI44" s="73">
        <v>0</v>
      </c>
      <c r="AJ44" s="73">
        <v>0</v>
      </c>
      <c r="AK44" s="73">
        <v>0</v>
      </c>
      <c r="AL44" s="73">
        <v>0</v>
      </c>
      <c r="AM44" s="73">
        <v>2</v>
      </c>
      <c r="AN44" s="73">
        <v>0</v>
      </c>
      <c r="AO44" s="73">
        <v>0</v>
      </c>
      <c r="AP44" s="73">
        <v>0</v>
      </c>
      <c r="AQ44" s="73">
        <v>0</v>
      </c>
      <c r="AR44" s="73">
        <v>2</v>
      </c>
      <c r="AT44" s="84">
        <v>1937</v>
      </c>
      <c r="AU44" s="73">
        <v>1</v>
      </c>
      <c r="AV44" s="73">
        <v>1</v>
      </c>
      <c r="AW44" s="73">
        <v>0</v>
      </c>
      <c r="AX44" s="73">
        <v>0</v>
      </c>
      <c r="AY44" s="73">
        <v>0</v>
      </c>
      <c r="AZ44" s="73">
        <v>0</v>
      </c>
      <c r="BA44" s="73">
        <v>0</v>
      </c>
      <c r="BB44" s="73">
        <v>0</v>
      </c>
      <c r="BC44" s="73">
        <v>1</v>
      </c>
      <c r="BD44" s="73">
        <v>1</v>
      </c>
      <c r="BE44" s="73">
        <v>0</v>
      </c>
      <c r="BF44" s="73">
        <v>0</v>
      </c>
      <c r="BG44" s="73">
        <v>0</v>
      </c>
      <c r="BH44" s="73">
        <v>0</v>
      </c>
      <c r="BI44" s="73">
        <v>2</v>
      </c>
      <c r="BJ44" s="73">
        <v>1</v>
      </c>
      <c r="BK44" s="73">
        <v>0</v>
      </c>
      <c r="BL44" s="73">
        <v>0</v>
      </c>
      <c r="BM44" s="73">
        <v>0</v>
      </c>
      <c r="BN44" s="73">
        <v>7</v>
      </c>
      <c r="BP44" s="84">
        <v>1937</v>
      </c>
    </row>
    <row r="45" spans="2:68">
      <c r="B45" s="84">
        <v>1938</v>
      </c>
      <c r="C45" s="73">
        <v>2</v>
      </c>
      <c r="D45" s="73">
        <v>0</v>
      </c>
      <c r="E45" s="73">
        <v>0</v>
      </c>
      <c r="F45" s="73">
        <v>0</v>
      </c>
      <c r="G45" s="73">
        <v>0</v>
      </c>
      <c r="H45" s="73">
        <v>0</v>
      </c>
      <c r="I45" s="73">
        <v>0</v>
      </c>
      <c r="J45" s="73">
        <v>0</v>
      </c>
      <c r="K45" s="73">
        <v>0</v>
      </c>
      <c r="L45" s="73">
        <v>0</v>
      </c>
      <c r="M45" s="73">
        <v>0</v>
      </c>
      <c r="N45" s="73">
        <v>0</v>
      </c>
      <c r="O45" s="73">
        <v>0</v>
      </c>
      <c r="P45" s="73">
        <v>0</v>
      </c>
      <c r="Q45" s="73">
        <v>0</v>
      </c>
      <c r="R45" s="73">
        <v>0</v>
      </c>
      <c r="S45" s="73">
        <v>0</v>
      </c>
      <c r="T45" s="73">
        <v>0</v>
      </c>
      <c r="U45" s="73">
        <v>0</v>
      </c>
      <c r="V45" s="73">
        <v>2</v>
      </c>
      <c r="X45" s="84">
        <v>1938</v>
      </c>
      <c r="Y45" s="73">
        <v>0</v>
      </c>
      <c r="Z45" s="73">
        <v>0</v>
      </c>
      <c r="AA45" s="73">
        <v>0</v>
      </c>
      <c r="AB45" s="73">
        <v>0</v>
      </c>
      <c r="AC45" s="73">
        <v>0</v>
      </c>
      <c r="AD45" s="73">
        <v>0</v>
      </c>
      <c r="AE45" s="73">
        <v>0</v>
      </c>
      <c r="AF45" s="73">
        <v>0</v>
      </c>
      <c r="AG45" s="73">
        <v>0</v>
      </c>
      <c r="AH45" s="73">
        <v>0</v>
      </c>
      <c r="AI45" s="73">
        <v>0</v>
      </c>
      <c r="AJ45" s="73">
        <v>0</v>
      </c>
      <c r="AK45" s="73">
        <v>0</v>
      </c>
      <c r="AL45" s="73">
        <v>0</v>
      </c>
      <c r="AM45" s="73">
        <v>0</v>
      </c>
      <c r="AN45" s="73">
        <v>1</v>
      </c>
      <c r="AO45" s="73">
        <v>0</v>
      </c>
      <c r="AP45" s="73">
        <v>0</v>
      </c>
      <c r="AQ45" s="73">
        <v>0</v>
      </c>
      <c r="AR45" s="73">
        <v>1</v>
      </c>
      <c r="AT45" s="84">
        <v>1938</v>
      </c>
      <c r="AU45" s="73">
        <v>2</v>
      </c>
      <c r="AV45" s="73">
        <v>0</v>
      </c>
      <c r="AW45" s="73">
        <v>0</v>
      </c>
      <c r="AX45" s="73">
        <v>0</v>
      </c>
      <c r="AY45" s="73">
        <v>0</v>
      </c>
      <c r="AZ45" s="73">
        <v>0</v>
      </c>
      <c r="BA45" s="73">
        <v>0</v>
      </c>
      <c r="BB45" s="73">
        <v>0</v>
      </c>
      <c r="BC45" s="73">
        <v>0</v>
      </c>
      <c r="BD45" s="73">
        <v>0</v>
      </c>
      <c r="BE45" s="73">
        <v>0</v>
      </c>
      <c r="BF45" s="73">
        <v>0</v>
      </c>
      <c r="BG45" s="73">
        <v>0</v>
      </c>
      <c r="BH45" s="73">
        <v>0</v>
      </c>
      <c r="BI45" s="73">
        <v>0</v>
      </c>
      <c r="BJ45" s="73">
        <v>1</v>
      </c>
      <c r="BK45" s="73">
        <v>0</v>
      </c>
      <c r="BL45" s="73">
        <v>0</v>
      </c>
      <c r="BM45" s="73">
        <v>0</v>
      </c>
      <c r="BN45" s="73">
        <v>3</v>
      </c>
      <c r="BP45" s="84">
        <v>1938</v>
      </c>
    </row>
    <row r="46" spans="2:68">
      <c r="B46" s="84">
        <v>1939</v>
      </c>
      <c r="C46" s="73">
        <v>1</v>
      </c>
      <c r="D46" s="73">
        <v>0</v>
      </c>
      <c r="E46" s="73">
        <v>2</v>
      </c>
      <c r="F46" s="73">
        <v>0</v>
      </c>
      <c r="G46" s="73">
        <v>0</v>
      </c>
      <c r="H46" s="73">
        <v>0</v>
      </c>
      <c r="I46" s="73">
        <v>0</v>
      </c>
      <c r="J46" s="73">
        <v>0</v>
      </c>
      <c r="K46" s="73">
        <v>0</v>
      </c>
      <c r="L46" s="73">
        <v>0</v>
      </c>
      <c r="M46" s="73">
        <v>0</v>
      </c>
      <c r="N46" s="73">
        <v>0</v>
      </c>
      <c r="O46" s="73">
        <v>0</v>
      </c>
      <c r="P46" s="73">
        <v>0</v>
      </c>
      <c r="Q46" s="73">
        <v>0</v>
      </c>
      <c r="R46" s="73">
        <v>1</v>
      </c>
      <c r="S46" s="73">
        <v>0</v>
      </c>
      <c r="T46" s="73">
        <v>0</v>
      </c>
      <c r="U46" s="73">
        <v>0</v>
      </c>
      <c r="V46" s="73">
        <v>4</v>
      </c>
      <c r="X46" s="84">
        <v>1939</v>
      </c>
      <c r="Y46" s="73">
        <v>0</v>
      </c>
      <c r="Z46" s="73">
        <v>0</v>
      </c>
      <c r="AA46" s="73">
        <v>0</v>
      </c>
      <c r="AB46" s="73">
        <v>0</v>
      </c>
      <c r="AC46" s="73">
        <v>1</v>
      </c>
      <c r="AD46" s="73">
        <v>0</v>
      </c>
      <c r="AE46" s="73">
        <v>0</v>
      </c>
      <c r="AF46" s="73">
        <v>0</v>
      </c>
      <c r="AG46" s="73">
        <v>0</v>
      </c>
      <c r="AH46" s="73">
        <v>1</v>
      </c>
      <c r="AI46" s="73">
        <v>0</v>
      </c>
      <c r="AJ46" s="73">
        <v>0</v>
      </c>
      <c r="AK46" s="73">
        <v>0</v>
      </c>
      <c r="AL46" s="73">
        <v>0</v>
      </c>
      <c r="AM46" s="73">
        <v>0</v>
      </c>
      <c r="AN46" s="73">
        <v>1</v>
      </c>
      <c r="AO46" s="73">
        <v>0</v>
      </c>
      <c r="AP46" s="73">
        <v>0</v>
      </c>
      <c r="AQ46" s="73">
        <v>0</v>
      </c>
      <c r="AR46" s="73">
        <v>3</v>
      </c>
      <c r="AT46" s="84">
        <v>1939</v>
      </c>
      <c r="AU46" s="73">
        <v>1</v>
      </c>
      <c r="AV46" s="73">
        <v>0</v>
      </c>
      <c r="AW46" s="73">
        <v>2</v>
      </c>
      <c r="AX46" s="73">
        <v>0</v>
      </c>
      <c r="AY46" s="73">
        <v>1</v>
      </c>
      <c r="AZ46" s="73">
        <v>0</v>
      </c>
      <c r="BA46" s="73">
        <v>0</v>
      </c>
      <c r="BB46" s="73">
        <v>0</v>
      </c>
      <c r="BC46" s="73">
        <v>0</v>
      </c>
      <c r="BD46" s="73">
        <v>1</v>
      </c>
      <c r="BE46" s="73">
        <v>0</v>
      </c>
      <c r="BF46" s="73">
        <v>0</v>
      </c>
      <c r="BG46" s="73">
        <v>0</v>
      </c>
      <c r="BH46" s="73">
        <v>0</v>
      </c>
      <c r="BI46" s="73">
        <v>0</v>
      </c>
      <c r="BJ46" s="73">
        <v>2</v>
      </c>
      <c r="BK46" s="73">
        <v>0</v>
      </c>
      <c r="BL46" s="73">
        <v>0</v>
      </c>
      <c r="BM46" s="73">
        <v>0</v>
      </c>
      <c r="BN46" s="73">
        <v>7</v>
      </c>
      <c r="BP46" s="84">
        <v>1939</v>
      </c>
    </row>
    <row r="47" spans="2:68">
      <c r="B47" s="85">
        <v>1940</v>
      </c>
      <c r="C47" s="73">
        <v>0</v>
      </c>
      <c r="D47" s="73">
        <v>0</v>
      </c>
      <c r="E47" s="73">
        <v>0</v>
      </c>
      <c r="F47" s="73">
        <v>0</v>
      </c>
      <c r="G47" s="73">
        <v>0</v>
      </c>
      <c r="H47" s="73">
        <v>0</v>
      </c>
      <c r="I47" s="73">
        <v>0</v>
      </c>
      <c r="J47" s="73">
        <v>0</v>
      </c>
      <c r="K47" s="73">
        <v>0</v>
      </c>
      <c r="L47" s="73">
        <v>0</v>
      </c>
      <c r="M47" s="73">
        <v>0</v>
      </c>
      <c r="N47" s="73">
        <v>0</v>
      </c>
      <c r="O47" s="73">
        <v>0</v>
      </c>
      <c r="P47" s="73">
        <v>0</v>
      </c>
      <c r="Q47" s="73">
        <v>0</v>
      </c>
      <c r="R47" s="73">
        <v>0</v>
      </c>
      <c r="S47" s="73">
        <v>1</v>
      </c>
      <c r="T47" s="73">
        <v>0</v>
      </c>
      <c r="U47" s="73">
        <v>0</v>
      </c>
      <c r="V47" s="73">
        <v>1</v>
      </c>
      <c r="X47" s="85">
        <v>1940</v>
      </c>
      <c r="Y47" s="73">
        <v>0</v>
      </c>
      <c r="Z47" s="73">
        <v>1</v>
      </c>
      <c r="AA47" s="73">
        <v>0</v>
      </c>
      <c r="AB47" s="73">
        <v>0</v>
      </c>
      <c r="AC47" s="73">
        <v>0</v>
      </c>
      <c r="AD47" s="73">
        <v>0</v>
      </c>
      <c r="AE47" s="73">
        <v>0</v>
      </c>
      <c r="AF47" s="73">
        <v>0</v>
      </c>
      <c r="AG47" s="73">
        <v>0</v>
      </c>
      <c r="AH47" s="73">
        <v>0</v>
      </c>
      <c r="AI47" s="73">
        <v>0</v>
      </c>
      <c r="AJ47" s="73">
        <v>0</v>
      </c>
      <c r="AK47" s="73">
        <v>0</v>
      </c>
      <c r="AL47" s="73">
        <v>0</v>
      </c>
      <c r="AM47" s="73">
        <v>0</v>
      </c>
      <c r="AN47" s="73">
        <v>0</v>
      </c>
      <c r="AO47" s="73">
        <v>0</v>
      </c>
      <c r="AP47" s="73">
        <v>0</v>
      </c>
      <c r="AQ47" s="73">
        <v>0</v>
      </c>
      <c r="AR47" s="73">
        <v>1</v>
      </c>
      <c r="AT47" s="85">
        <v>1940</v>
      </c>
      <c r="AU47" s="73">
        <v>0</v>
      </c>
      <c r="AV47" s="73">
        <v>1</v>
      </c>
      <c r="AW47" s="73">
        <v>0</v>
      </c>
      <c r="AX47" s="73">
        <v>0</v>
      </c>
      <c r="AY47" s="73">
        <v>0</v>
      </c>
      <c r="AZ47" s="73">
        <v>0</v>
      </c>
      <c r="BA47" s="73">
        <v>0</v>
      </c>
      <c r="BB47" s="73">
        <v>0</v>
      </c>
      <c r="BC47" s="73">
        <v>0</v>
      </c>
      <c r="BD47" s="73">
        <v>0</v>
      </c>
      <c r="BE47" s="73">
        <v>0</v>
      </c>
      <c r="BF47" s="73">
        <v>0</v>
      </c>
      <c r="BG47" s="73">
        <v>0</v>
      </c>
      <c r="BH47" s="73">
        <v>0</v>
      </c>
      <c r="BI47" s="73">
        <v>0</v>
      </c>
      <c r="BJ47" s="73">
        <v>0</v>
      </c>
      <c r="BK47" s="73">
        <v>1</v>
      </c>
      <c r="BL47" s="73">
        <v>0</v>
      </c>
      <c r="BM47" s="73">
        <v>0</v>
      </c>
      <c r="BN47" s="73">
        <v>2</v>
      </c>
      <c r="BP47" s="85">
        <v>1940</v>
      </c>
    </row>
    <row r="48" spans="2:68">
      <c r="B48" s="85">
        <v>1941</v>
      </c>
      <c r="C48" s="73">
        <v>0</v>
      </c>
      <c r="D48" s="73">
        <v>0</v>
      </c>
      <c r="E48" s="73">
        <v>0</v>
      </c>
      <c r="F48" s="73">
        <v>0</v>
      </c>
      <c r="G48" s="73">
        <v>0</v>
      </c>
      <c r="H48" s="73">
        <v>0</v>
      </c>
      <c r="I48" s="73">
        <v>0</v>
      </c>
      <c r="J48" s="73">
        <v>0</v>
      </c>
      <c r="K48" s="73">
        <v>0</v>
      </c>
      <c r="L48" s="73">
        <v>0</v>
      </c>
      <c r="M48" s="73">
        <v>0</v>
      </c>
      <c r="N48" s="73">
        <v>0</v>
      </c>
      <c r="O48" s="73">
        <v>0</v>
      </c>
      <c r="P48" s="73">
        <v>0</v>
      </c>
      <c r="Q48" s="73">
        <v>0</v>
      </c>
      <c r="R48" s="73">
        <v>1</v>
      </c>
      <c r="S48" s="73">
        <v>2</v>
      </c>
      <c r="T48" s="73">
        <v>0</v>
      </c>
      <c r="U48" s="73">
        <v>0</v>
      </c>
      <c r="V48" s="73">
        <v>3</v>
      </c>
      <c r="X48" s="85">
        <v>1941</v>
      </c>
      <c r="Y48" s="73">
        <v>2</v>
      </c>
      <c r="Z48" s="73">
        <v>0</v>
      </c>
      <c r="AA48" s="73">
        <v>0</v>
      </c>
      <c r="AB48" s="73">
        <v>0</v>
      </c>
      <c r="AC48" s="73">
        <v>0</v>
      </c>
      <c r="AD48" s="73">
        <v>0</v>
      </c>
      <c r="AE48" s="73">
        <v>0</v>
      </c>
      <c r="AF48" s="73">
        <v>0</v>
      </c>
      <c r="AG48" s="73">
        <v>0</v>
      </c>
      <c r="AH48" s="73">
        <v>0</v>
      </c>
      <c r="AI48" s="73">
        <v>0</v>
      </c>
      <c r="AJ48" s="73">
        <v>0</v>
      </c>
      <c r="AK48" s="73">
        <v>0</v>
      </c>
      <c r="AL48" s="73">
        <v>1</v>
      </c>
      <c r="AM48" s="73">
        <v>0</v>
      </c>
      <c r="AN48" s="73">
        <v>1</v>
      </c>
      <c r="AO48" s="73">
        <v>1</v>
      </c>
      <c r="AP48" s="73">
        <v>2</v>
      </c>
      <c r="AQ48" s="73">
        <v>0</v>
      </c>
      <c r="AR48" s="73">
        <v>7</v>
      </c>
      <c r="AT48" s="85">
        <v>1941</v>
      </c>
      <c r="AU48" s="73">
        <v>2</v>
      </c>
      <c r="AV48" s="73">
        <v>0</v>
      </c>
      <c r="AW48" s="73">
        <v>0</v>
      </c>
      <c r="AX48" s="73">
        <v>0</v>
      </c>
      <c r="AY48" s="73">
        <v>0</v>
      </c>
      <c r="AZ48" s="73">
        <v>0</v>
      </c>
      <c r="BA48" s="73">
        <v>0</v>
      </c>
      <c r="BB48" s="73">
        <v>0</v>
      </c>
      <c r="BC48" s="73">
        <v>0</v>
      </c>
      <c r="BD48" s="73">
        <v>0</v>
      </c>
      <c r="BE48" s="73">
        <v>0</v>
      </c>
      <c r="BF48" s="73">
        <v>0</v>
      </c>
      <c r="BG48" s="73">
        <v>0</v>
      </c>
      <c r="BH48" s="73">
        <v>1</v>
      </c>
      <c r="BI48" s="73">
        <v>0</v>
      </c>
      <c r="BJ48" s="73">
        <v>2</v>
      </c>
      <c r="BK48" s="73">
        <v>3</v>
      </c>
      <c r="BL48" s="73">
        <v>2</v>
      </c>
      <c r="BM48" s="73">
        <v>0</v>
      </c>
      <c r="BN48" s="73">
        <v>10</v>
      </c>
      <c r="BP48" s="85">
        <v>1941</v>
      </c>
    </row>
    <row r="49" spans="2:68">
      <c r="B49" s="85">
        <v>1942</v>
      </c>
      <c r="C49" s="73">
        <v>1</v>
      </c>
      <c r="D49" s="73">
        <v>0</v>
      </c>
      <c r="E49" s="73">
        <v>0</v>
      </c>
      <c r="F49" s="73">
        <v>0</v>
      </c>
      <c r="G49" s="73">
        <v>0</v>
      </c>
      <c r="H49" s="73">
        <v>0</v>
      </c>
      <c r="I49" s="73">
        <v>0</v>
      </c>
      <c r="J49" s="73">
        <v>0</v>
      </c>
      <c r="K49" s="73">
        <v>0</v>
      </c>
      <c r="L49" s="73">
        <v>0</v>
      </c>
      <c r="M49" s="73">
        <v>0</v>
      </c>
      <c r="N49" s="73">
        <v>0</v>
      </c>
      <c r="O49" s="73">
        <v>0</v>
      </c>
      <c r="P49" s="73">
        <v>1</v>
      </c>
      <c r="Q49" s="73">
        <v>0</v>
      </c>
      <c r="R49" s="73">
        <v>0</v>
      </c>
      <c r="S49" s="73">
        <v>1</v>
      </c>
      <c r="T49" s="73">
        <v>0</v>
      </c>
      <c r="U49" s="73">
        <v>0</v>
      </c>
      <c r="V49" s="73">
        <v>3</v>
      </c>
      <c r="X49" s="85">
        <v>1942</v>
      </c>
      <c r="Y49" s="73">
        <v>0</v>
      </c>
      <c r="Z49" s="73">
        <v>1</v>
      </c>
      <c r="AA49" s="73">
        <v>0</v>
      </c>
      <c r="AB49" s="73">
        <v>0</v>
      </c>
      <c r="AC49" s="73">
        <v>1</v>
      </c>
      <c r="AD49" s="73">
        <v>0</v>
      </c>
      <c r="AE49" s="73">
        <v>0</v>
      </c>
      <c r="AF49" s="73">
        <v>0</v>
      </c>
      <c r="AG49" s="73">
        <v>0</v>
      </c>
      <c r="AH49" s="73">
        <v>0</v>
      </c>
      <c r="AI49" s="73">
        <v>0</v>
      </c>
      <c r="AJ49" s="73">
        <v>0</v>
      </c>
      <c r="AK49" s="73">
        <v>1</v>
      </c>
      <c r="AL49" s="73">
        <v>0</v>
      </c>
      <c r="AM49" s="73">
        <v>0</v>
      </c>
      <c r="AN49" s="73">
        <v>0</v>
      </c>
      <c r="AO49" s="73">
        <v>0</v>
      </c>
      <c r="AP49" s="73">
        <v>0</v>
      </c>
      <c r="AQ49" s="73">
        <v>0</v>
      </c>
      <c r="AR49" s="73">
        <v>3</v>
      </c>
      <c r="AT49" s="85">
        <v>1942</v>
      </c>
      <c r="AU49" s="73">
        <v>1</v>
      </c>
      <c r="AV49" s="73">
        <v>1</v>
      </c>
      <c r="AW49" s="73">
        <v>0</v>
      </c>
      <c r="AX49" s="73">
        <v>0</v>
      </c>
      <c r="AY49" s="73">
        <v>1</v>
      </c>
      <c r="AZ49" s="73">
        <v>0</v>
      </c>
      <c r="BA49" s="73">
        <v>0</v>
      </c>
      <c r="BB49" s="73">
        <v>0</v>
      </c>
      <c r="BC49" s="73">
        <v>0</v>
      </c>
      <c r="BD49" s="73">
        <v>0</v>
      </c>
      <c r="BE49" s="73">
        <v>0</v>
      </c>
      <c r="BF49" s="73">
        <v>0</v>
      </c>
      <c r="BG49" s="73">
        <v>1</v>
      </c>
      <c r="BH49" s="73">
        <v>1</v>
      </c>
      <c r="BI49" s="73">
        <v>0</v>
      </c>
      <c r="BJ49" s="73">
        <v>0</v>
      </c>
      <c r="BK49" s="73">
        <v>1</v>
      </c>
      <c r="BL49" s="73">
        <v>0</v>
      </c>
      <c r="BM49" s="73">
        <v>0</v>
      </c>
      <c r="BN49" s="73">
        <v>6</v>
      </c>
      <c r="BP49" s="85">
        <v>1942</v>
      </c>
    </row>
    <row r="50" spans="2:68">
      <c r="B50" s="85">
        <v>1943</v>
      </c>
      <c r="C50" s="73">
        <v>0</v>
      </c>
      <c r="D50" s="73">
        <v>0</v>
      </c>
      <c r="E50" s="73">
        <v>0</v>
      </c>
      <c r="F50" s="73">
        <v>0</v>
      </c>
      <c r="G50" s="73">
        <v>1</v>
      </c>
      <c r="H50" s="73">
        <v>0</v>
      </c>
      <c r="I50" s="73">
        <v>0</v>
      </c>
      <c r="J50" s="73">
        <v>0</v>
      </c>
      <c r="K50" s="73">
        <v>0</v>
      </c>
      <c r="L50" s="73">
        <v>0</v>
      </c>
      <c r="M50" s="73">
        <v>1</v>
      </c>
      <c r="N50" s="73">
        <v>0</v>
      </c>
      <c r="O50" s="73">
        <v>0</v>
      </c>
      <c r="P50" s="73">
        <v>0</v>
      </c>
      <c r="Q50" s="73">
        <v>0</v>
      </c>
      <c r="R50" s="73">
        <v>0</v>
      </c>
      <c r="S50" s="73">
        <v>0</v>
      </c>
      <c r="T50" s="73">
        <v>0</v>
      </c>
      <c r="U50" s="73">
        <v>0</v>
      </c>
      <c r="V50" s="73">
        <v>2</v>
      </c>
      <c r="X50" s="85">
        <v>1943</v>
      </c>
      <c r="Y50" s="73">
        <v>1</v>
      </c>
      <c r="Z50" s="73">
        <v>0</v>
      </c>
      <c r="AA50" s="73">
        <v>0</v>
      </c>
      <c r="AB50" s="73">
        <v>0</v>
      </c>
      <c r="AC50" s="73">
        <v>0</v>
      </c>
      <c r="AD50" s="73">
        <v>0</v>
      </c>
      <c r="AE50" s="73">
        <v>0</v>
      </c>
      <c r="AF50" s="73">
        <v>1</v>
      </c>
      <c r="AG50" s="73">
        <v>0</v>
      </c>
      <c r="AH50" s="73">
        <v>0</v>
      </c>
      <c r="AI50" s="73">
        <v>0</v>
      </c>
      <c r="AJ50" s="73">
        <v>0</v>
      </c>
      <c r="AK50" s="73">
        <v>0</v>
      </c>
      <c r="AL50" s="73">
        <v>0</v>
      </c>
      <c r="AM50" s="73">
        <v>1</v>
      </c>
      <c r="AN50" s="73">
        <v>1</v>
      </c>
      <c r="AO50" s="73">
        <v>2</v>
      </c>
      <c r="AP50" s="73">
        <v>0</v>
      </c>
      <c r="AQ50" s="73">
        <v>0</v>
      </c>
      <c r="AR50" s="73">
        <v>6</v>
      </c>
      <c r="AT50" s="85">
        <v>1943</v>
      </c>
      <c r="AU50" s="73">
        <v>1</v>
      </c>
      <c r="AV50" s="73">
        <v>0</v>
      </c>
      <c r="AW50" s="73">
        <v>0</v>
      </c>
      <c r="AX50" s="73">
        <v>0</v>
      </c>
      <c r="AY50" s="73">
        <v>1</v>
      </c>
      <c r="AZ50" s="73">
        <v>0</v>
      </c>
      <c r="BA50" s="73">
        <v>0</v>
      </c>
      <c r="BB50" s="73">
        <v>1</v>
      </c>
      <c r="BC50" s="73">
        <v>0</v>
      </c>
      <c r="BD50" s="73">
        <v>0</v>
      </c>
      <c r="BE50" s="73">
        <v>1</v>
      </c>
      <c r="BF50" s="73">
        <v>0</v>
      </c>
      <c r="BG50" s="73">
        <v>0</v>
      </c>
      <c r="BH50" s="73">
        <v>0</v>
      </c>
      <c r="BI50" s="73">
        <v>1</v>
      </c>
      <c r="BJ50" s="73">
        <v>1</v>
      </c>
      <c r="BK50" s="73">
        <v>2</v>
      </c>
      <c r="BL50" s="73">
        <v>0</v>
      </c>
      <c r="BM50" s="73">
        <v>0</v>
      </c>
      <c r="BN50" s="73">
        <v>8</v>
      </c>
      <c r="BP50" s="85">
        <v>1943</v>
      </c>
    </row>
    <row r="51" spans="2:68">
      <c r="B51" s="85">
        <v>1944</v>
      </c>
      <c r="C51" s="73">
        <v>0</v>
      </c>
      <c r="D51" s="73">
        <v>0</v>
      </c>
      <c r="E51" s="73">
        <v>0</v>
      </c>
      <c r="F51" s="73">
        <v>0</v>
      </c>
      <c r="G51" s="73">
        <v>0</v>
      </c>
      <c r="H51" s="73">
        <v>0</v>
      </c>
      <c r="I51" s="73">
        <v>0</v>
      </c>
      <c r="J51" s="73">
        <v>0</v>
      </c>
      <c r="K51" s="73">
        <v>0</v>
      </c>
      <c r="L51" s="73">
        <v>1</v>
      </c>
      <c r="M51" s="73">
        <v>0</v>
      </c>
      <c r="N51" s="73">
        <v>0</v>
      </c>
      <c r="O51" s="73">
        <v>0</v>
      </c>
      <c r="P51" s="73">
        <v>0</v>
      </c>
      <c r="Q51" s="73">
        <v>0</v>
      </c>
      <c r="R51" s="73">
        <v>1</v>
      </c>
      <c r="S51" s="73">
        <v>0</v>
      </c>
      <c r="T51" s="73">
        <v>0</v>
      </c>
      <c r="U51" s="73">
        <v>0</v>
      </c>
      <c r="V51" s="73">
        <v>2</v>
      </c>
      <c r="X51" s="85">
        <v>1944</v>
      </c>
      <c r="Y51" s="73">
        <v>1</v>
      </c>
      <c r="Z51" s="73">
        <v>0</v>
      </c>
      <c r="AA51" s="73">
        <v>0</v>
      </c>
      <c r="AB51" s="73">
        <v>0</v>
      </c>
      <c r="AC51" s="73">
        <v>0</v>
      </c>
      <c r="AD51" s="73">
        <v>0</v>
      </c>
      <c r="AE51" s="73">
        <v>0</v>
      </c>
      <c r="AF51" s="73">
        <v>0</v>
      </c>
      <c r="AG51" s="73">
        <v>0</v>
      </c>
      <c r="AH51" s="73">
        <v>0</v>
      </c>
      <c r="AI51" s="73">
        <v>0</v>
      </c>
      <c r="AJ51" s="73">
        <v>0</v>
      </c>
      <c r="AK51" s="73">
        <v>0</v>
      </c>
      <c r="AL51" s="73">
        <v>1</v>
      </c>
      <c r="AM51" s="73">
        <v>0</v>
      </c>
      <c r="AN51" s="73">
        <v>1</v>
      </c>
      <c r="AO51" s="73">
        <v>0</v>
      </c>
      <c r="AP51" s="73">
        <v>1</v>
      </c>
      <c r="AQ51" s="73">
        <v>0</v>
      </c>
      <c r="AR51" s="73">
        <v>4</v>
      </c>
      <c r="AT51" s="85">
        <v>1944</v>
      </c>
      <c r="AU51" s="73">
        <v>1</v>
      </c>
      <c r="AV51" s="73">
        <v>0</v>
      </c>
      <c r="AW51" s="73">
        <v>0</v>
      </c>
      <c r="AX51" s="73">
        <v>0</v>
      </c>
      <c r="AY51" s="73">
        <v>0</v>
      </c>
      <c r="AZ51" s="73">
        <v>0</v>
      </c>
      <c r="BA51" s="73">
        <v>0</v>
      </c>
      <c r="BB51" s="73">
        <v>0</v>
      </c>
      <c r="BC51" s="73">
        <v>0</v>
      </c>
      <c r="BD51" s="73">
        <v>1</v>
      </c>
      <c r="BE51" s="73">
        <v>0</v>
      </c>
      <c r="BF51" s="73">
        <v>0</v>
      </c>
      <c r="BG51" s="73">
        <v>0</v>
      </c>
      <c r="BH51" s="73">
        <v>1</v>
      </c>
      <c r="BI51" s="73">
        <v>0</v>
      </c>
      <c r="BJ51" s="73">
        <v>2</v>
      </c>
      <c r="BK51" s="73">
        <v>0</v>
      </c>
      <c r="BL51" s="73">
        <v>1</v>
      </c>
      <c r="BM51" s="73">
        <v>0</v>
      </c>
      <c r="BN51" s="73">
        <v>6</v>
      </c>
      <c r="BP51" s="85">
        <v>1944</v>
      </c>
    </row>
    <row r="52" spans="2:68">
      <c r="B52" s="85">
        <v>1945</v>
      </c>
      <c r="C52" s="73">
        <v>0</v>
      </c>
      <c r="D52" s="73">
        <v>0</v>
      </c>
      <c r="E52" s="73">
        <v>0</v>
      </c>
      <c r="F52" s="73">
        <v>0</v>
      </c>
      <c r="G52" s="73">
        <v>0</v>
      </c>
      <c r="H52" s="73">
        <v>0</v>
      </c>
      <c r="I52" s="73">
        <v>0</v>
      </c>
      <c r="J52" s="73">
        <v>0</v>
      </c>
      <c r="K52" s="73">
        <v>0</v>
      </c>
      <c r="L52" s="73">
        <v>0</v>
      </c>
      <c r="M52" s="73">
        <v>0</v>
      </c>
      <c r="N52" s="73">
        <v>1</v>
      </c>
      <c r="O52" s="73">
        <v>0</v>
      </c>
      <c r="P52" s="73">
        <v>0</v>
      </c>
      <c r="Q52" s="73">
        <v>0</v>
      </c>
      <c r="R52" s="73">
        <v>0</v>
      </c>
      <c r="S52" s="73">
        <v>0</v>
      </c>
      <c r="T52" s="73">
        <v>0</v>
      </c>
      <c r="U52" s="73">
        <v>0</v>
      </c>
      <c r="V52" s="73">
        <v>1</v>
      </c>
      <c r="X52" s="85">
        <v>1945</v>
      </c>
      <c r="Y52" s="73">
        <v>0</v>
      </c>
      <c r="Z52" s="73">
        <v>0</v>
      </c>
      <c r="AA52" s="73">
        <v>0</v>
      </c>
      <c r="AB52" s="73">
        <v>0</v>
      </c>
      <c r="AC52" s="73">
        <v>0</v>
      </c>
      <c r="AD52" s="73">
        <v>0</v>
      </c>
      <c r="AE52" s="73">
        <v>0</v>
      </c>
      <c r="AF52" s="73">
        <v>0</v>
      </c>
      <c r="AG52" s="73">
        <v>0</v>
      </c>
      <c r="AH52" s="73">
        <v>0</v>
      </c>
      <c r="AI52" s="73">
        <v>0</v>
      </c>
      <c r="AJ52" s="73">
        <v>0</v>
      </c>
      <c r="AK52" s="73">
        <v>0</v>
      </c>
      <c r="AL52" s="73">
        <v>1</v>
      </c>
      <c r="AM52" s="73">
        <v>0</v>
      </c>
      <c r="AN52" s="73">
        <v>1</v>
      </c>
      <c r="AO52" s="73">
        <v>0</v>
      </c>
      <c r="AP52" s="73">
        <v>0</v>
      </c>
      <c r="AQ52" s="73">
        <v>0</v>
      </c>
      <c r="AR52" s="73">
        <v>2</v>
      </c>
      <c r="AT52" s="85">
        <v>1945</v>
      </c>
      <c r="AU52" s="73">
        <v>0</v>
      </c>
      <c r="AV52" s="73">
        <v>0</v>
      </c>
      <c r="AW52" s="73">
        <v>0</v>
      </c>
      <c r="AX52" s="73">
        <v>0</v>
      </c>
      <c r="AY52" s="73">
        <v>0</v>
      </c>
      <c r="AZ52" s="73">
        <v>0</v>
      </c>
      <c r="BA52" s="73">
        <v>0</v>
      </c>
      <c r="BB52" s="73">
        <v>0</v>
      </c>
      <c r="BC52" s="73">
        <v>0</v>
      </c>
      <c r="BD52" s="73">
        <v>0</v>
      </c>
      <c r="BE52" s="73">
        <v>0</v>
      </c>
      <c r="BF52" s="73">
        <v>1</v>
      </c>
      <c r="BG52" s="73">
        <v>0</v>
      </c>
      <c r="BH52" s="73">
        <v>1</v>
      </c>
      <c r="BI52" s="73">
        <v>0</v>
      </c>
      <c r="BJ52" s="73">
        <v>1</v>
      </c>
      <c r="BK52" s="73">
        <v>0</v>
      </c>
      <c r="BL52" s="73">
        <v>0</v>
      </c>
      <c r="BM52" s="73">
        <v>0</v>
      </c>
      <c r="BN52" s="73">
        <v>3</v>
      </c>
      <c r="BP52" s="85">
        <v>1945</v>
      </c>
    </row>
    <row r="53" spans="2:68">
      <c r="B53" s="85">
        <v>1946</v>
      </c>
      <c r="C53" s="73">
        <v>0</v>
      </c>
      <c r="D53" s="73">
        <v>0</v>
      </c>
      <c r="E53" s="73">
        <v>0</v>
      </c>
      <c r="F53" s="73">
        <v>0</v>
      </c>
      <c r="G53" s="73">
        <v>1</v>
      </c>
      <c r="H53" s="73">
        <v>0</v>
      </c>
      <c r="I53" s="73">
        <v>0</v>
      </c>
      <c r="J53" s="73">
        <v>0</v>
      </c>
      <c r="K53" s="73">
        <v>0</v>
      </c>
      <c r="L53" s="73">
        <v>0</v>
      </c>
      <c r="M53" s="73">
        <v>0</v>
      </c>
      <c r="N53" s="73">
        <v>0</v>
      </c>
      <c r="O53" s="73">
        <v>0</v>
      </c>
      <c r="P53" s="73">
        <v>0</v>
      </c>
      <c r="Q53" s="73">
        <v>0</v>
      </c>
      <c r="R53" s="73">
        <v>0</v>
      </c>
      <c r="S53" s="73">
        <v>0</v>
      </c>
      <c r="T53" s="73">
        <v>0</v>
      </c>
      <c r="U53" s="73">
        <v>0</v>
      </c>
      <c r="V53" s="73">
        <v>1</v>
      </c>
      <c r="X53" s="85">
        <v>1946</v>
      </c>
      <c r="Y53" s="73">
        <v>0</v>
      </c>
      <c r="Z53" s="73">
        <v>1</v>
      </c>
      <c r="AA53" s="73">
        <v>0</v>
      </c>
      <c r="AB53" s="73">
        <v>0</v>
      </c>
      <c r="AC53" s="73">
        <v>0</v>
      </c>
      <c r="AD53" s="73">
        <v>0</v>
      </c>
      <c r="AE53" s="73">
        <v>0</v>
      </c>
      <c r="AF53" s="73">
        <v>0</v>
      </c>
      <c r="AG53" s="73">
        <v>0</v>
      </c>
      <c r="AH53" s="73">
        <v>0</v>
      </c>
      <c r="AI53" s="73">
        <v>0</v>
      </c>
      <c r="AJ53" s="73">
        <v>0</v>
      </c>
      <c r="AK53" s="73">
        <v>0</v>
      </c>
      <c r="AL53" s="73">
        <v>0</v>
      </c>
      <c r="AM53" s="73">
        <v>0</v>
      </c>
      <c r="AN53" s="73">
        <v>0</v>
      </c>
      <c r="AO53" s="73">
        <v>1</v>
      </c>
      <c r="AP53" s="73">
        <v>1</v>
      </c>
      <c r="AQ53" s="73">
        <v>0</v>
      </c>
      <c r="AR53" s="73">
        <v>3</v>
      </c>
      <c r="AT53" s="85">
        <v>1946</v>
      </c>
      <c r="AU53" s="73">
        <v>0</v>
      </c>
      <c r="AV53" s="73">
        <v>1</v>
      </c>
      <c r="AW53" s="73">
        <v>0</v>
      </c>
      <c r="AX53" s="73">
        <v>0</v>
      </c>
      <c r="AY53" s="73">
        <v>1</v>
      </c>
      <c r="AZ53" s="73">
        <v>0</v>
      </c>
      <c r="BA53" s="73">
        <v>0</v>
      </c>
      <c r="BB53" s="73">
        <v>0</v>
      </c>
      <c r="BC53" s="73">
        <v>0</v>
      </c>
      <c r="BD53" s="73">
        <v>0</v>
      </c>
      <c r="BE53" s="73">
        <v>0</v>
      </c>
      <c r="BF53" s="73">
        <v>0</v>
      </c>
      <c r="BG53" s="73">
        <v>0</v>
      </c>
      <c r="BH53" s="73">
        <v>0</v>
      </c>
      <c r="BI53" s="73">
        <v>0</v>
      </c>
      <c r="BJ53" s="73">
        <v>0</v>
      </c>
      <c r="BK53" s="73">
        <v>1</v>
      </c>
      <c r="BL53" s="73">
        <v>1</v>
      </c>
      <c r="BM53" s="73">
        <v>0</v>
      </c>
      <c r="BN53" s="73">
        <v>4</v>
      </c>
      <c r="BP53" s="85">
        <v>1946</v>
      </c>
    </row>
    <row r="54" spans="2:68">
      <c r="B54" s="85">
        <v>1947</v>
      </c>
      <c r="C54" s="73">
        <v>0</v>
      </c>
      <c r="D54" s="73">
        <v>0</v>
      </c>
      <c r="E54" s="73">
        <v>0</v>
      </c>
      <c r="F54" s="73">
        <v>0</v>
      </c>
      <c r="G54" s="73">
        <v>0</v>
      </c>
      <c r="H54" s="73">
        <v>0</v>
      </c>
      <c r="I54" s="73">
        <v>0</v>
      </c>
      <c r="J54" s="73">
        <v>0</v>
      </c>
      <c r="K54" s="73">
        <v>0</v>
      </c>
      <c r="L54" s="73">
        <v>0</v>
      </c>
      <c r="M54" s="73">
        <v>0</v>
      </c>
      <c r="N54" s="73">
        <v>0</v>
      </c>
      <c r="O54" s="73">
        <v>0</v>
      </c>
      <c r="P54" s="73">
        <v>0</v>
      </c>
      <c r="Q54" s="73">
        <v>0</v>
      </c>
      <c r="R54" s="73">
        <v>0</v>
      </c>
      <c r="S54" s="73">
        <v>0</v>
      </c>
      <c r="T54" s="73">
        <v>0</v>
      </c>
      <c r="U54" s="73">
        <v>0</v>
      </c>
      <c r="V54" s="73">
        <v>0</v>
      </c>
      <c r="X54" s="85">
        <v>1947</v>
      </c>
      <c r="Y54" s="73">
        <v>0</v>
      </c>
      <c r="Z54" s="73">
        <v>0</v>
      </c>
      <c r="AA54" s="73">
        <v>0</v>
      </c>
      <c r="AB54" s="73">
        <v>0</v>
      </c>
      <c r="AC54" s="73">
        <v>0</v>
      </c>
      <c r="AD54" s="73">
        <v>0</v>
      </c>
      <c r="AE54" s="73">
        <v>0</v>
      </c>
      <c r="AF54" s="73">
        <v>0</v>
      </c>
      <c r="AG54" s="73">
        <v>0</v>
      </c>
      <c r="AH54" s="73">
        <v>0</v>
      </c>
      <c r="AI54" s="73">
        <v>0</v>
      </c>
      <c r="AJ54" s="73">
        <v>0</v>
      </c>
      <c r="AK54" s="73">
        <v>0</v>
      </c>
      <c r="AL54" s="73">
        <v>0</v>
      </c>
      <c r="AM54" s="73">
        <v>0</v>
      </c>
      <c r="AN54" s="73">
        <v>0</v>
      </c>
      <c r="AO54" s="73">
        <v>0</v>
      </c>
      <c r="AP54" s="73">
        <v>0</v>
      </c>
      <c r="AQ54" s="73">
        <v>0</v>
      </c>
      <c r="AR54" s="73">
        <v>0</v>
      </c>
      <c r="AT54" s="85">
        <v>1947</v>
      </c>
      <c r="AU54" s="73">
        <v>0</v>
      </c>
      <c r="AV54" s="73">
        <v>0</v>
      </c>
      <c r="AW54" s="73">
        <v>0</v>
      </c>
      <c r="AX54" s="73">
        <v>0</v>
      </c>
      <c r="AY54" s="73">
        <v>0</v>
      </c>
      <c r="AZ54" s="73">
        <v>0</v>
      </c>
      <c r="BA54" s="73">
        <v>0</v>
      </c>
      <c r="BB54" s="73">
        <v>0</v>
      </c>
      <c r="BC54" s="73">
        <v>0</v>
      </c>
      <c r="BD54" s="73">
        <v>0</v>
      </c>
      <c r="BE54" s="73">
        <v>0</v>
      </c>
      <c r="BF54" s="73">
        <v>0</v>
      </c>
      <c r="BG54" s="73">
        <v>0</v>
      </c>
      <c r="BH54" s="73">
        <v>0</v>
      </c>
      <c r="BI54" s="73">
        <v>0</v>
      </c>
      <c r="BJ54" s="73">
        <v>0</v>
      </c>
      <c r="BK54" s="73">
        <v>0</v>
      </c>
      <c r="BL54" s="73">
        <v>0</v>
      </c>
      <c r="BM54" s="73">
        <v>0</v>
      </c>
      <c r="BN54" s="73">
        <v>0</v>
      </c>
      <c r="BP54" s="85">
        <v>1947</v>
      </c>
    </row>
    <row r="55" spans="2:68">
      <c r="B55" s="85">
        <v>1948</v>
      </c>
      <c r="C55" s="73">
        <v>0</v>
      </c>
      <c r="D55" s="73">
        <v>0</v>
      </c>
      <c r="E55" s="73">
        <v>0</v>
      </c>
      <c r="F55" s="73">
        <v>0</v>
      </c>
      <c r="G55" s="73">
        <v>0</v>
      </c>
      <c r="H55" s="73">
        <v>0</v>
      </c>
      <c r="I55" s="73">
        <v>0</v>
      </c>
      <c r="J55" s="73">
        <v>0</v>
      </c>
      <c r="K55" s="73">
        <v>0</v>
      </c>
      <c r="L55" s="73">
        <v>0</v>
      </c>
      <c r="M55" s="73">
        <v>0</v>
      </c>
      <c r="N55" s="73">
        <v>0</v>
      </c>
      <c r="O55" s="73">
        <v>0</v>
      </c>
      <c r="P55" s="73">
        <v>0</v>
      </c>
      <c r="Q55" s="73">
        <v>1</v>
      </c>
      <c r="R55" s="73">
        <v>0</v>
      </c>
      <c r="S55" s="73">
        <v>1</v>
      </c>
      <c r="T55" s="73">
        <v>0</v>
      </c>
      <c r="U55" s="73">
        <v>0</v>
      </c>
      <c r="V55" s="73">
        <v>2</v>
      </c>
      <c r="X55" s="85">
        <v>1948</v>
      </c>
      <c r="Y55" s="73">
        <v>0</v>
      </c>
      <c r="Z55" s="73">
        <v>0</v>
      </c>
      <c r="AA55" s="73">
        <v>0</v>
      </c>
      <c r="AB55" s="73">
        <v>0</v>
      </c>
      <c r="AC55" s="73">
        <v>0</v>
      </c>
      <c r="AD55" s="73">
        <v>0</v>
      </c>
      <c r="AE55" s="73">
        <v>0</v>
      </c>
      <c r="AF55" s="73">
        <v>0</v>
      </c>
      <c r="AG55" s="73">
        <v>0</v>
      </c>
      <c r="AH55" s="73">
        <v>0</v>
      </c>
      <c r="AI55" s="73">
        <v>0</v>
      </c>
      <c r="AJ55" s="73">
        <v>1</v>
      </c>
      <c r="AK55" s="73">
        <v>0</v>
      </c>
      <c r="AL55" s="73">
        <v>0</v>
      </c>
      <c r="AM55" s="73">
        <v>0</v>
      </c>
      <c r="AN55" s="73">
        <v>0</v>
      </c>
      <c r="AO55" s="73">
        <v>0</v>
      </c>
      <c r="AP55" s="73">
        <v>0</v>
      </c>
      <c r="AQ55" s="73">
        <v>0</v>
      </c>
      <c r="AR55" s="73">
        <v>1</v>
      </c>
      <c r="AT55" s="85">
        <v>1948</v>
      </c>
      <c r="AU55" s="73">
        <v>0</v>
      </c>
      <c r="AV55" s="73">
        <v>0</v>
      </c>
      <c r="AW55" s="73">
        <v>0</v>
      </c>
      <c r="AX55" s="73">
        <v>0</v>
      </c>
      <c r="AY55" s="73">
        <v>0</v>
      </c>
      <c r="AZ55" s="73">
        <v>0</v>
      </c>
      <c r="BA55" s="73">
        <v>0</v>
      </c>
      <c r="BB55" s="73">
        <v>0</v>
      </c>
      <c r="BC55" s="73">
        <v>0</v>
      </c>
      <c r="BD55" s="73">
        <v>0</v>
      </c>
      <c r="BE55" s="73">
        <v>0</v>
      </c>
      <c r="BF55" s="73">
        <v>1</v>
      </c>
      <c r="BG55" s="73">
        <v>0</v>
      </c>
      <c r="BH55" s="73">
        <v>0</v>
      </c>
      <c r="BI55" s="73">
        <v>1</v>
      </c>
      <c r="BJ55" s="73">
        <v>0</v>
      </c>
      <c r="BK55" s="73">
        <v>1</v>
      </c>
      <c r="BL55" s="73">
        <v>0</v>
      </c>
      <c r="BM55" s="73">
        <v>0</v>
      </c>
      <c r="BN55" s="73">
        <v>3</v>
      </c>
      <c r="BP55" s="85">
        <v>1948</v>
      </c>
    </row>
    <row r="56" spans="2:68">
      <c r="B56" s="85">
        <v>1949</v>
      </c>
      <c r="C56" s="73">
        <v>0</v>
      </c>
      <c r="D56" s="73">
        <v>0</v>
      </c>
      <c r="E56" s="73">
        <v>0</v>
      </c>
      <c r="F56" s="73">
        <v>0</v>
      </c>
      <c r="G56" s="73">
        <v>0</v>
      </c>
      <c r="H56" s="73">
        <v>0</v>
      </c>
      <c r="I56" s="73">
        <v>0</v>
      </c>
      <c r="J56" s="73">
        <v>0</v>
      </c>
      <c r="K56" s="73">
        <v>0</v>
      </c>
      <c r="L56" s="73">
        <v>0</v>
      </c>
      <c r="M56" s="73">
        <v>0</v>
      </c>
      <c r="N56" s="73">
        <v>0</v>
      </c>
      <c r="O56" s="73">
        <v>0</v>
      </c>
      <c r="P56" s="73">
        <v>1</v>
      </c>
      <c r="Q56" s="73">
        <v>0</v>
      </c>
      <c r="R56" s="73">
        <v>0</v>
      </c>
      <c r="S56" s="73">
        <v>0</v>
      </c>
      <c r="T56" s="73">
        <v>1</v>
      </c>
      <c r="U56" s="73">
        <v>0</v>
      </c>
      <c r="V56" s="73">
        <v>2</v>
      </c>
      <c r="X56" s="85">
        <v>1949</v>
      </c>
      <c r="Y56" s="73">
        <v>0</v>
      </c>
      <c r="Z56" s="73">
        <v>0</v>
      </c>
      <c r="AA56" s="73">
        <v>0</v>
      </c>
      <c r="AB56" s="73">
        <v>0</v>
      </c>
      <c r="AC56" s="73">
        <v>0</v>
      </c>
      <c r="AD56" s="73">
        <v>0</v>
      </c>
      <c r="AE56" s="73">
        <v>0</v>
      </c>
      <c r="AF56" s="73">
        <v>0</v>
      </c>
      <c r="AG56" s="73">
        <v>0</v>
      </c>
      <c r="AH56" s="73">
        <v>0</v>
      </c>
      <c r="AI56" s="73">
        <v>0</v>
      </c>
      <c r="AJ56" s="73">
        <v>0</v>
      </c>
      <c r="AK56" s="73">
        <v>0</v>
      </c>
      <c r="AL56" s="73">
        <v>0</v>
      </c>
      <c r="AM56" s="73">
        <v>0</v>
      </c>
      <c r="AN56" s="73">
        <v>0</v>
      </c>
      <c r="AO56" s="73">
        <v>0</v>
      </c>
      <c r="AP56" s="73">
        <v>0</v>
      </c>
      <c r="AQ56" s="73">
        <v>0</v>
      </c>
      <c r="AR56" s="73">
        <v>0</v>
      </c>
      <c r="AT56" s="85">
        <v>1949</v>
      </c>
      <c r="AU56" s="73">
        <v>0</v>
      </c>
      <c r="AV56" s="73">
        <v>0</v>
      </c>
      <c r="AW56" s="73">
        <v>0</v>
      </c>
      <c r="AX56" s="73">
        <v>0</v>
      </c>
      <c r="AY56" s="73">
        <v>0</v>
      </c>
      <c r="AZ56" s="73">
        <v>0</v>
      </c>
      <c r="BA56" s="73">
        <v>0</v>
      </c>
      <c r="BB56" s="73">
        <v>0</v>
      </c>
      <c r="BC56" s="73">
        <v>0</v>
      </c>
      <c r="BD56" s="73">
        <v>0</v>
      </c>
      <c r="BE56" s="73">
        <v>0</v>
      </c>
      <c r="BF56" s="73">
        <v>0</v>
      </c>
      <c r="BG56" s="73">
        <v>0</v>
      </c>
      <c r="BH56" s="73">
        <v>1</v>
      </c>
      <c r="BI56" s="73">
        <v>0</v>
      </c>
      <c r="BJ56" s="73">
        <v>0</v>
      </c>
      <c r="BK56" s="73">
        <v>0</v>
      </c>
      <c r="BL56" s="73">
        <v>1</v>
      </c>
      <c r="BM56" s="73">
        <v>0</v>
      </c>
      <c r="BN56" s="73">
        <v>2</v>
      </c>
      <c r="BP56" s="85">
        <v>1949</v>
      </c>
    </row>
    <row r="57" spans="2:68">
      <c r="B57" s="86">
        <v>1950</v>
      </c>
      <c r="C57" s="73">
        <v>0</v>
      </c>
      <c r="D57" s="73">
        <v>0</v>
      </c>
      <c r="E57" s="73">
        <v>0</v>
      </c>
      <c r="F57" s="73">
        <v>0</v>
      </c>
      <c r="G57" s="73">
        <v>0</v>
      </c>
      <c r="H57" s="73">
        <v>0</v>
      </c>
      <c r="I57" s="73">
        <v>0</v>
      </c>
      <c r="J57" s="73">
        <v>0</v>
      </c>
      <c r="K57" s="73">
        <v>0</v>
      </c>
      <c r="L57" s="73">
        <v>0</v>
      </c>
      <c r="M57" s="73">
        <v>0</v>
      </c>
      <c r="N57" s="73">
        <v>0</v>
      </c>
      <c r="O57" s="73">
        <v>0</v>
      </c>
      <c r="P57" s="73">
        <v>0</v>
      </c>
      <c r="Q57" s="73">
        <v>0</v>
      </c>
      <c r="R57" s="73">
        <v>2</v>
      </c>
      <c r="S57" s="73">
        <v>1</v>
      </c>
      <c r="T57" s="73">
        <v>2</v>
      </c>
      <c r="U57" s="73">
        <v>0</v>
      </c>
      <c r="V57" s="73">
        <v>5</v>
      </c>
      <c r="X57" s="86">
        <v>1950</v>
      </c>
      <c r="Y57" s="73">
        <v>0</v>
      </c>
      <c r="Z57" s="73">
        <v>0</v>
      </c>
      <c r="AA57" s="73">
        <v>0</v>
      </c>
      <c r="AB57" s="73">
        <v>0</v>
      </c>
      <c r="AC57" s="73">
        <v>0</v>
      </c>
      <c r="AD57" s="73">
        <v>0</v>
      </c>
      <c r="AE57" s="73">
        <v>0</v>
      </c>
      <c r="AF57" s="73">
        <v>0</v>
      </c>
      <c r="AG57" s="73">
        <v>0</v>
      </c>
      <c r="AH57" s="73">
        <v>0</v>
      </c>
      <c r="AI57" s="73">
        <v>0</v>
      </c>
      <c r="AJ57" s="73">
        <v>1</v>
      </c>
      <c r="AK57" s="73">
        <v>0</v>
      </c>
      <c r="AL57" s="73">
        <v>2</v>
      </c>
      <c r="AM57" s="73">
        <v>1</v>
      </c>
      <c r="AN57" s="73">
        <v>1</v>
      </c>
      <c r="AO57" s="73">
        <v>1</v>
      </c>
      <c r="AP57" s="73">
        <v>1</v>
      </c>
      <c r="AQ57" s="73">
        <v>0</v>
      </c>
      <c r="AR57" s="73">
        <v>7</v>
      </c>
      <c r="AT57" s="86">
        <v>1950</v>
      </c>
      <c r="AU57" s="73">
        <v>0</v>
      </c>
      <c r="AV57" s="73">
        <v>0</v>
      </c>
      <c r="AW57" s="73">
        <v>0</v>
      </c>
      <c r="AX57" s="73">
        <v>0</v>
      </c>
      <c r="AY57" s="73">
        <v>0</v>
      </c>
      <c r="AZ57" s="73">
        <v>0</v>
      </c>
      <c r="BA57" s="73">
        <v>0</v>
      </c>
      <c r="BB57" s="73">
        <v>0</v>
      </c>
      <c r="BC57" s="73">
        <v>0</v>
      </c>
      <c r="BD57" s="73">
        <v>0</v>
      </c>
      <c r="BE57" s="73">
        <v>0</v>
      </c>
      <c r="BF57" s="73">
        <v>1</v>
      </c>
      <c r="BG57" s="73">
        <v>0</v>
      </c>
      <c r="BH57" s="73">
        <v>2</v>
      </c>
      <c r="BI57" s="73">
        <v>1</v>
      </c>
      <c r="BJ57" s="73">
        <v>3</v>
      </c>
      <c r="BK57" s="73">
        <v>2</v>
      </c>
      <c r="BL57" s="73">
        <v>3</v>
      </c>
      <c r="BM57" s="73">
        <v>0</v>
      </c>
      <c r="BN57" s="73">
        <v>12</v>
      </c>
      <c r="BP57" s="86">
        <v>1950</v>
      </c>
    </row>
    <row r="58" spans="2:68">
      <c r="B58" s="86">
        <v>1951</v>
      </c>
      <c r="C58" s="73">
        <v>0</v>
      </c>
      <c r="D58" s="73">
        <v>0</v>
      </c>
      <c r="E58" s="73">
        <v>0</v>
      </c>
      <c r="F58" s="73">
        <v>0</v>
      </c>
      <c r="G58" s="73">
        <v>0</v>
      </c>
      <c r="H58" s="73">
        <v>0</v>
      </c>
      <c r="I58" s="73">
        <v>0</v>
      </c>
      <c r="J58" s="73">
        <v>0</v>
      </c>
      <c r="K58" s="73">
        <v>0</v>
      </c>
      <c r="L58" s="73">
        <v>0</v>
      </c>
      <c r="M58" s="73">
        <v>0</v>
      </c>
      <c r="N58" s="73">
        <v>0</v>
      </c>
      <c r="O58" s="73">
        <v>0</v>
      </c>
      <c r="P58" s="73">
        <v>0</v>
      </c>
      <c r="Q58" s="73">
        <v>0</v>
      </c>
      <c r="R58" s="73">
        <v>1</v>
      </c>
      <c r="S58" s="73">
        <v>0</v>
      </c>
      <c r="T58" s="73">
        <v>0</v>
      </c>
      <c r="U58" s="73">
        <v>0</v>
      </c>
      <c r="V58" s="73">
        <v>1</v>
      </c>
      <c r="X58" s="86">
        <v>1951</v>
      </c>
      <c r="Y58" s="73">
        <v>1</v>
      </c>
      <c r="Z58" s="73">
        <v>0</v>
      </c>
      <c r="AA58" s="73">
        <v>0</v>
      </c>
      <c r="AB58" s="73">
        <v>0</v>
      </c>
      <c r="AC58" s="73">
        <v>0</v>
      </c>
      <c r="AD58" s="73">
        <v>0</v>
      </c>
      <c r="AE58" s="73">
        <v>0</v>
      </c>
      <c r="AF58" s="73">
        <v>0</v>
      </c>
      <c r="AG58" s="73">
        <v>0</v>
      </c>
      <c r="AH58" s="73">
        <v>0</v>
      </c>
      <c r="AI58" s="73">
        <v>0</v>
      </c>
      <c r="AJ58" s="73">
        <v>0</v>
      </c>
      <c r="AK58" s="73">
        <v>0</v>
      </c>
      <c r="AL58" s="73">
        <v>0</v>
      </c>
      <c r="AM58" s="73">
        <v>0</v>
      </c>
      <c r="AN58" s="73">
        <v>0</v>
      </c>
      <c r="AO58" s="73">
        <v>0</v>
      </c>
      <c r="AP58" s="73">
        <v>0</v>
      </c>
      <c r="AQ58" s="73">
        <v>0</v>
      </c>
      <c r="AR58" s="73">
        <v>1</v>
      </c>
      <c r="AT58" s="86">
        <v>1951</v>
      </c>
      <c r="AU58" s="73">
        <v>1</v>
      </c>
      <c r="AV58" s="73">
        <v>0</v>
      </c>
      <c r="AW58" s="73">
        <v>0</v>
      </c>
      <c r="AX58" s="73">
        <v>0</v>
      </c>
      <c r="AY58" s="73">
        <v>0</v>
      </c>
      <c r="AZ58" s="73">
        <v>0</v>
      </c>
      <c r="BA58" s="73">
        <v>0</v>
      </c>
      <c r="BB58" s="73">
        <v>0</v>
      </c>
      <c r="BC58" s="73">
        <v>0</v>
      </c>
      <c r="BD58" s="73">
        <v>0</v>
      </c>
      <c r="BE58" s="73">
        <v>0</v>
      </c>
      <c r="BF58" s="73">
        <v>0</v>
      </c>
      <c r="BG58" s="73">
        <v>0</v>
      </c>
      <c r="BH58" s="73">
        <v>0</v>
      </c>
      <c r="BI58" s="73">
        <v>0</v>
      </c>
      <c r="BJ58" s="73">
        <v>1</v>
      </c>
      <c r="BK58" s="73">
        <v>0</v>
      </c>
      <c r="BL58" s="73">
        <v>0</v>
      </c>
      <c r="BM58" s="73">
        <v>0</v>
      </c>
      <c r="BN58" s="73">
        <v>2</v>
      </c>
      <c r="BP58" s="86">
        <v>1951</v>
      </c>
    </row>
    <row r="59" spans="2:68">
      <c r="B59" s="86">
        <v>1952</v>
      </c>
      <c r="C59" s="73">
        <v>2</v>
      </c>
      <c r="D59" s="73">
        <v>0</v>
      </c>
      <c r="E59" s="73">
        <v>0</v>
      </c>
      <c r="F59" s="73">
        <v>0</v>
      </c>
      <c r="G59" s="73">
        <v>1</v>
      </c>
      <c r="H59" s="73">
        <v>0</v>
      </c>
      <c r="I59" s="73">
        <v>0</v>
      </c>
      <c r="J59" s="73">
        <v>0</v>
      </c>
      <c r="K59" s="73">
        <v>0</v>
      </c>
      <c r="L59" s="73">
        <v>0</v>
      </c>
      <c r="M59" s="73">
        <v>0</v>
      </c>
      <c r="N59" s="73">
        <v>0</v>
      </c>
      <c r="O59" s="73">
        <v>0</v>
      </c>
      <c r="P59" s="73">
        <v>0</v>
      </c>
      <c r="Q59" s="73">
        <v>0</v>
      </c>
      <c r="R59" s="73">
        <v>2</v>
      </c>
      <c r="S59" s="73">
        <v>0</v>
      </c>
      <c r="T59" s="73">
        <v>1</v>
      </c>
      <c r="U59" s="73">
        <v>0</v>
      </c>
      <c r="V59" s="73">
        <v>6</v>
      </c>
      <c r="X59" s="86">
        <v>1952</v>
      </c>
      <c r="Y59" s="73">
        <v>0</v>
      </c>
      <c r="Z59" s="73">
        <v>0</v>
      </c>
      <c r="AA59" s="73">
        <v>0</v>
      </c>
      <c r="AB59" s="73">
        <v>0</v>
      </c>
      <c r="AC59" s="73">
        <v>0</v>
      </c>
      <c r="AD59" s="73">
        <v>0</v>
      </c>
      <c r="AE59" s="73">
        <v>0</v>
      </c>
      <c r="AF59" s="73">
        <v>0</v>
      </c>
      <c r="AG59" s="73">
        <v>0</v>
      </c>
      <c r="AH59" s="73">
        <v>0</v>
      </c>
      <c r="AI59" s="73">
        <v>1</v>
      </c>
      <c r="AJ59" s="73">
        <v>0</v>
      </c>
      <c r="AK59" s="73">
        <v>0</v>
      </c>
      <c r="AL59" s="73">
        <v>0</v>
      </c>
      <c r="AM59" s="73">
        <v>0</v>
      </c>
      <c r="AN59" s="73">
        <v>1</v>
      </c>
      <c r="AO59" s="73">
        <v>0</v>
      </c>
      <c r="AP59" s="73">
        <v>0</v>
      </c>
      <c r="AQ59" s="73">
        <v>0</v>
      </c>
      <c r="AR59" s="73">
        <v>2</v>
      </c>
      <c r="AT59" s="86">
        <v>1952</v>
      </c>
      <c r="AU59" s="73">
        <v>2</v>
      </c>
      <c r="AV59" s="73">
        <v>0</v>
      </c>
      <c r="AW59" s="73">
        <v>0</v>
      </c>
      <c r="AX59" s="73">
        <v>0</v>
      </c>
      <c r="AY59" s="73">
        <v>1</v>
      </c>
      <c r="AZ59" s="73">
        <v>0</v>
      </c>
      <c r="BA59" s="73">
        <v>0</v>
      </c>
      <c r="BB59" s="73">
        <v>0</v>
      </c>
      <c r="BC59" s="73">
        <v>0</v>
      </c>
      <c r="BD59" s="73">
        <v>0</v>
      </c>
      <c r="BE59" s="73">
        <v>1</v>
      </c>
      <c r="BF59" s="73">
        <v>0</v>
      </c>
      <c r="BG59" s="73">
        <v>0</v>
      </c>
      <c r="BH59" s="73">
        <v>0</v>
      </c>
      <c r="BI59" s="73">
        <v>0</v>
      </c>
      <c r="BJ59" s="73">
        <v>3</v>
      </c>
      <c r="BK59" s="73">
        <v>0</v>
      </c>
      <c r="BL59" s="73">
        <v>1</v>
      </c>
      <c r="BM59" s="73">
        <v>0</v>
      </c>
      <c r="BN59" s="73">
        <v>8</v>
      </c>
      <c r="BP59" s="86">
        <v>1952</v>
      </c>
    </row>
    <row r="60" spans="2:68">
      <c r="B60" s="86">
        <v>1953</v>
      </c>
      <c r="C60" s="73">
        <v>1</v>
      </c>
      <c r="D60" s="73">
        <v>0</v>
      </c>
      <c r="E60" s="73">
        <v>0</v>
      </c>
      <c r="F60" s="73">
        <v>0</v>
      </c>
      <c r="G60" s="73">
        <v>0</v>
      </c>
      <c r="H60" s="73">
        <v>0</v>
      </c>
      <c r="I60" s="73">
        <v>0</v>
      </c>
      <c r="J60" s="73">
        <v>0</v>
      </c>
      <c r="K60" s="73">
        <v>0</v>
      </c>
      <c r="L60" s="73">
        <v>0</v>
      </c>
      <c r="M60" s="73">
        <v>0</v>
      </c>
      <c r="N60" s="73">
        <v>0</v>
      </c>
      <c r="O60" s="73">
        <v>0</v>
      </c>
      <c r="P60" s="73">
        <v>1</v>
      </c>
      <c r="Q60" s="73">
        <v>0</v>
      </c>
      <c r="R60" s="73">
        <v>0</v>
      </c>
      <c r="S60" s="73">
        <v>0</v>
      </c>
      <c r="T60" s="73">
        <v>1</v>
      </c>
      <c r="U60" s="73">
        <v>0</v>
      </c>
      <c r="V60" s="73">
        <v>3</v>
      </c>
      <c r="X60" s="86">
        <v>1953</v>
      </c>
      <c r="Y60" s="73">
        <v>1</v>
      </c>
      <c r="Z60" s="73">
        <v>1</v>
      </c>
      <c r="AA60" s="73">
        <v>0</v>
      </c>
      <c r="AB60" s="73">
        <v>0</v>
      </c>
      <c r="AC60" s="73">
        <v>0</v>
      </c>
      <c r="AD60" s="73">
        <v>0</v>
      </c>
      <c r="AE60" s="73">
        <v>0</v>
      </c>
      <c r="AF60" s="73">
        <v>0</v>
      </c>
      <c r="AG60" s="73">
        <v>0</v>
      </c>
      <c r="AH60" s="73">
        <v>0</v>
      </c>
      <c r="AI60" s="73">
        <v>0</v>
      </c>
      <c r="AJ60" s="73">
        <v>0</v>
      </c>
      <c r="AK60" s="73">
        <v>0</v>
      </c>
      <c r="AL60" s="73">
        <v>0</v>
      </c>
      <c r="AM60" s="73">
        <v>0</v>
      </c>
      <c r="AN60" s="73">
        <v>0</v>
      </c>
      <c r="AO60" s="73">
        <v>0</v>
      </c>
      <c r="AP60" s="73">
        <v>1</v>
      </c>
      <c r="AQ60" s="73">
        <v>0</v>
      </c>
      <c r="AR60" s="73">
        <v>3</v>
      </c>
      <c r="AT60" s="86">
        <v>1953</v>
      </c>
      <c r="AU60" s="73">
        <v>2</v>
      </c>
      <c r="AV60" s="73">
        <v>1</v>
      </c>
      <c r="AW60" s="73">
        <v>0</v>
      </c>
      <c r="AX60" s="73">
        <v>0</v>
      </c>
      <c r="AY60" s="73">
        <v>0</v>
      </c>
      <c r="AZ60" s="73">
        <v>0</v>
      </c>
      <c r="BA60" s="73">
        <v>0</v>
      </c>
      <c r="BB60" s="73">
        <v>0</v>
      </c>
      <c r="BC60" s="73">
        <v>0</v>
      </c>
      <c r="BD60" s="73">
        <v>0</v>
      </c>
      <c r="BE60" s="73">
        <v>0</v>
      </c>
      <c r="BF60" s="73">
        <v>0</v>
      </c>
      <c r="BG60" s="73">
        <v>0</v>
      </c>
      <c r="BH60" s="73">
        <v>1</v>
      </c>
      <c r="BI60" s="73">
        <v>0</v>
      </c>
      <c r="BJ60" s="73">
        <v>0</v>
      </c>
      <c r="BK60" s="73">
        <v>0</v>
      </c>
      <c r="BL60" s="73">
        <v>2</v>
      </c>
      <c r="BM60" s="73">
        <v>0</v>
      </c>
      <c r="BN60" s="73">
        <v>6</v>
      </c>
      <c r="BP60" s="86">
        <v>1953</v>
      </c>
    </row>
    <row r="61" spans="2:68">
      <c r="B61" s="86">
        <v>1954</v>
      </c>
      <c r="C61" s="73">
        <v>1</v>
      </c>
      <c r="D61" s="73">
        <v>1</v>
      </c>
      <c r="E61" s="73">
        <v>0</v>
      </c>
      <c r="F61" s="73">
        <v>0</v>
      </c>
      <c r="G61" s="73">
        <v>0</v>
      </c>
      <c r="H61" s="73">
        <v>0</v>
      </c>
      <c r="I61" s="73">
        <v>0</v>
      </c>
      <c r="J61" s="73">
        <v>0</v>
      </c>
      <c r="K61" s="73">
        <v>0</v>
      </c>
      <c r="L61" s="73">
        <v>0</v>
      </c>
      <c r="M61" s="73">
        <v>0</v>
      </c>
      <c r="N61" s="73">
        <v>0</v>
      </c>
      <c r="O61" s="73">
        <v>0</v>
      </c>
      <c r="P61" s="73">
        <v>0</v>
      </c>
      <c r="Q61" s="73">
        <v>1</v>
      </c>
      <c r="R61" s="73">
        <v>0</v>
      </c>
      <c r="S61" s="73">
        <v>0</v>
      </c>
      <c r="T61" s="73">
        <v>1</v>
      </c>
      <c r="U61" s="73">
        <v>0</v>
      </c>
      <c r="V61" s="73">
        <v>4</v>
      </c>
      <c r="X61" s="86">
        <v>1954</v>
      </c>
      <c r="Y61" s="73">
        <v>0</v>
      </c>
      <c r="Z61" s="73">
        <v>0</v>
      </c>
      <c r="AA61" s="73">
        <v>0</v>
      </c>
      <c r="AB61" s="73">
        <v>0</v>
      </c>
      <c r="AC61" s="73">
        <v>0</v>
      </c>
      <c r="AD61" s="73">
        <v>0</v>
      </c>
      <c r="AE61" s="73">
        <v>0</v>
      </c>
      <c r="AF61" s="73">
        <v>0</v>
      </c>
      <c r="AG61" s="73">
        <v>0</v>
      </c>
      <c r="AH61" s="73">
        <v>0</v>
      </c>
      <c r="AI61" s="73">
        <v>0</v>
      </c>
      <c r="AJ61" s="73">
        <v>0</v>
      </c>
      <c r="AK61" s="73">
        <v>0</v>
      </c>
      <c r="AL61" s="73">
        <v>0</v>
      </c>
      <c r="AM61" s="73">
        <v>2</v>
      </c>
      <c r="AN61" s="73">
        <v>1</v>
      </c>
      <c r="AO61" s="73">
        <v>0</v>
      </c>
      <c r="AP61" s="73">
        <v>0</v>
      </c>
      <c r="AQ61" s="73">
        <v>0</v>
      </c>
      <c r="AR61" s="73">
        <v>3</v>
      </c>
      <c r="AT61" s="86">
        <v>1954</v>
      </c>
      <c r="AU61" s="73">
        <v>1</v>
      </c>
      <c r="AV61" s="73">
        <v>1</v>
      </c>
      <c r="AW61" s="73">
        <v>0</v>
      </c>
      <c r="AX61" s="73">
        <v>0</v>
      </c>
      <c r="AY61" s="73">
        <v>0</v>
      </c>
      <c r="AZ61" s="73">
        <v>0</v>
      </c>
      <c r="BA61" s="73">
        <v>0</v>
      </c>
      <c r="BB61" s="73">
        <v>0</v>
      </c>
      <c r="BC61" s="73">
        <v>0</v>
      </c>
      <c r="BD61" s="73">
        <v>0</v>
      </c>
      <c r="BE61" s="73">
        <v>0</v>
      </c>
      <c r="BF61" s="73">
        <v>0</v>
      </c>
      <c r="BG61" s="73">
        <v>0</v>
      </c>
      <c r="BH61" s="73">
        <v>0</v>
      </c>
      <c r="BI61" s="73">
        <v>3</v>
      </c>
      <c r="BJ61" s="73">
        <v>1</v>
      </c>
      <c r="BK61" s="73">
        <v>0</v>
      </c>
      <c r="BL61" s="73">
        <v>1</v>
      </c>
      <c r="BM61" s="73">
        <v>0</v>
      </c>
      <c r="BN61" s="73">
        <v>7</v>
      </c>
      <c r="BP61" s="86">
        <v>1954</v>
      </c>
    </row>
    <row r="62" spans="2:68">
      <c r="B62" s="86">
        <v>1955</v>
      </c>
      <c r="C62" s="73">
        <v>1</v>
      </c>
      <c r="D62" s="73">
        <v>0</v>
      </c>
      <c r="E62" s="73">
        <v>0</v>
      </c>
      <c r="F62" s="73">
        <v>0</v>
      </c>
      <c r="G62" s="73">
        <v>0</v>
      </c>
      <c r="H62" s="73">
        <v>0</v>
      </c>
      <c r="I62" s="73">
        <v>0</v>
      </c>
      <c r="J62" s="73">
        <v>0</v>
      </c>
      <c r="K62" s="73">
        <v>0</v>
      </c>
      <c r="L62" s="73">
        <v>0</v>
      </c>
      <c r="M62" s="73">
        <v>0</v>
      </c>
      <c r="N62" s="73">
        <v>0</v>
      </c>
      <c r="O62" s="73">
        <v>1</v>
      </c>
      <c r="P62" s="73">
        <v>0</v>
      </c>
      <c r="Q62" s="73">
        <v>2</v>
      </c>
      <c r="R62" s="73">
        <v>1</v>
      </c>
      <c r="S62" s="73">
        <v>0</v>
      </c>
      <c r="T62" s="73">
        <v>0</v>
      </c>
      <c r="U62" s="73">
        <v>0</v>
      </c>
      <c r="V62" s="73">
        <v>5</v>
      </c>
      <c r="X62" s="86">
        <v>1955</v>
      </c>
      <c r="Y62" s="73">
        <v>1</v>
      </c>
      <c r="Z62" s="73">
        <v>0</v>
      </c>
      <c r="AA62" s="73">
        <v>0</v>
      </c>
      <c r="AB62" s="73">
        <v>0</v>
      </c>
      <c r="AC62" s="73">
        <v>0</v>
      </c>
      <c r="AD62" s="73">
        <v>0</v>
      </c>
      <c r="AE62" s="73">
        <v>0</v>
      </c>
      <c r="AF62" s="73">
        <v>1</v>
      </c>
      <c r="AG62" s="73">
        <v>0</v>
      </c>
      <c r="AH62" s="73">
        <v>0</v>
      </c>
      <c r="AI62" s="73">
        <v>0</v>
      </c>
      <c r="AJ62" s="73">
        <v>0</v>
      </c>
      <c r="AK62" s="73">
        <v>1</v>
      </c>
      <c r="AL62" s="73">
        <v>1</v>
      </c>
      <c r="AM62" s="73">
        <v>0</v>
      </c>
      <c r="AN62" s="73">
        <v>2</v>
      </c>
      <c r="AO62" s="73">
        <v>0</v>
      </c>
      <c r="AP62" s="73">
        <v>0</v>
      </c>
      <c r="AQ62" s="73">
        <v>0</v>
      </c>
      <c r="AR62" s="73">
        <v>6</v>
      </c>
      <c r="AT62" s="86">
        <v>1955</v>
      </c>
      <c r="AU62" s="73">
        <v>2</v>
      </c>
      <c r="AV62" s="73">
        <v>0</v>
      </c>
      <c r="AW62" s="73">
        <v>0</v>
      </c>
      <c r="AX62" s="73">
        <v>0</v>
      </c>
      <c r="AY62" s="73">
        <v>0</v>
      </c>
      <c r="AZ62" s="73">
        <v>0</v>
      </c>
      <c r="BA62" s="73">
        <v>0</v>
      </c>
      <c r="BB62" s="73">
        <v>1</v>
      </c>
      <c r="BC62" s="73">
        <v>0</v>
      </c>
      <c r="BD62" s="73">
        <v>0</v>
      </c>
      <c r="BE62" s="73">
        <v>0</v>
      </c>
      <c r="BF62" s="73">
        <v>0</v>
      </c>
      <c r="BG62" s="73">
        <v>2</v>
      </c>
      <c r="BH62" s="73">
        <v>1</v>
      </c>
      <c r="BI62" s="73">
        <v>2</v>
      </c>
      <c r="BJ62" s="73">
        <v>3</v>
      </c>
      <c r="BK62" s="73">
        <v>0</v>
      </c>
      <c r="BL62" s="73">
        <v>0</v>
      </c>
      <c r="BM62" s="73">
        <v>0</v>
      </c>
      <c r="BN62" s="73">
        <v>11</v>
      </c>
      <c r="BP62" s="86">
        <v>1955</v>
      </c>
    </row>
    <row r="63" spans="2:68">
      <c r="B63" s="86">
        <v>1956</v>
      </c>
      <c r="C63" s="73">
        <v>2</v>
      </c>
      <c r="D63" s="73">
        <v>1</v>
      </c>
      <c r="E63" s="73">
        <v>0</v>
      </c>
      <c r="F63" s="73">
        <v>0</v>
      </c>
      <c r="G63" s="73">
        <v>0</v>
      </c>
      <c r="H63" s="73">
        <v>0</v>
      </c>
      <c r="I63" s="73">
        <v>0</v>
      </c>
      <c r="J63" s="73">
        <v>0</v>
      </c>
      <c r="K63" s="73">
        <v>1</v>
      </c>
      <c r="L63" s="73">
        <v>0</v>
      </c>
      <c r="M63" s="73">
        <v>0</v>
      </c>
      <c r="N63" s="73">
        <v>0</v>
      </c>
      <c r="O63" s="73">
        <v>0</v>
      </c>
      <c r="P63" s="73">
        <v>2</v>
      </c>
      <c r="Q63" s="73">
        <v>0</v>
      </c>
      <c r="R63" s="73">
        <v>0</v>
      </c>
      <c r="S63" s="73">
        <v>0</v>
      </c>
      <c r="T63" s="73">
        <v>0</v>
      </c>
      <c r="U63" s="73">
        <v>0</v>
      </c>
      <c r="V63" s="73">
        <v>6</v>
      </c>
      <c r="X63" s="86">
        <v>1956</v>
      </c>
      <c r="Y63" s="73">
        <v>0</v>
      </c>
      <c r="Z63" s="73">
        <v>1</v>
      </c>
      <c r="AA63" s="73">
        <v>0</v>
      </c>
      <c r="AB63" s="73">
        <v>0</v>
      </c>
      <c r="AC63" s="73">
        <v>0</v>
      </c>
      <c r="AD63" s="73">
        <v>0</v>
      </c>
      <c r="AE63" s="73">
        <v>0</v>
      </c>
      <c r="AF63" s="73">
        <v>0</v>
      </c>
      <c r="AG63" s="73">
        <v>0</v>
      </c>
      <c r="AH63" s="73">
        <v>0</v>
      </c>
      <c r="AI63" s="73">
        <v>0</v>
      </c>
      <c r="AJ63" s="73">
        <v>0</v>
      </c>
      <c r="AK63" s="73">
        <v>0</v>
      </c>
      <c r="AL63" s="73">
        <v>3</v>
      </c>
      <c r="AM63" s="73">
        <v>1</v>
      </c>
      <c r="AN63" s="73">
        <v>1</v>
      </c>
      <c r="AO63" s="73">
        <v>0</v>
      </c>
      <c r="AP63" s="73">
        <v>2</v>
      </c>
      <c r="AQ63" s="73">
        <v>0</v>
      </c>
      <c r="AR63" s="73">
        <v>8</v>
      </c>
      <c r="AT63" s="86">
        <v>1956</v>
      </c>
      <c r="AU63" s="73">
        <v>2</v>
      </c>
      <c r="AV63" s="73">
        <v>2</v>
      </c>
      <c r="AW63" s="73">
        <v>0</v>
      </c>
      <c r="AX63" s="73">
        <v>0</v>
      </c>
      <c r="AY63" s="73">
        <v>0</v>
      </c>
      <c r="AZ63" s="73">
        <v>0</v>
      </c>
      <c r="BA63" s="73">
        <v>0</v>
      </c>
      <c r="BB63" s="73">
        <v>0</v>
      </c>
      <c r="BC63" s="73">
        <v>1</v>
      </c>
      <c r="BD63" s="73">
        <v>0</v>
      </c>
      <c r="BE63" s="73">
        <v>0</v>
      </c>
      <c r="BF63" s="73">
        <v>0</v>
      </c>
      <c r="BG63" s="73">
        <v>0</v>
      </c>
      <c r="BH63" s="73">
        <v>5</v>
      </c>
      <c r="BI63" s="73">
        <v>1</v>
      </c>
      <c r="BJ63" s="73">
        <v>1</v>
      </c>
      <c r="BK63" s="73">
        <v>0</v>
      </c>
      <c r="BL63" s="73">
        <v>2</v>
      </c>
      <c r="BM63" s="73">
        <v>0</v>
      </c>
      <c r="BN63" s="73">
        <v>14</v>
      </c>
      <c r="BP63" s="86">
        <v>1956</v>
      </c>
    </row>
    <row r="64" spans="2:68">
      <c r="B64" s="86">
        <v>1957</v>
      </c>
      <c r="C64" s="73">
        <v>0</v>
      </c>
      <c r="D64" s="73">
        <v>1</v>
      </c>
      <c r="E64" s="73">
        <v>0</v>
      </c>
      <c r="F64" s="73">
        <v>0</v>
      </c>
      <c r="G64" s="73">
        <v>0</v>
      </c>
      <c r="H64" s="73">
        <v>0</v>
      </c>
      <c r="I64" s="73">
        <v>0</v>
      </c>
      <c r="J64" s="73">
        <v>0</v>
      </c>
      <c r="K64" s="73">
        <v>0</v>
      </c>
      <c r="L64" s="73">
        <v>0</v>
      </c>
      <c r="M64" s="73">
        <v>0</v>
      </c>
      <c r="N64" s="73">
        <v>0</v>
      </c>
      <c r="O64" s="73">
        <v>0</v>
      </c>
      <c r="P64" s="73">
        <v>1</v>
      </c>
      <c r="Q64" s="73">
        <v>1</v>
      </c>
      <c r="R64" s="73">
        <v>1</v>
      </c>
      <c r="S64" s="73">
        <v>0</v>
      </c>
      <c r="T64" s="73">
        <v>2</v>
      </c>
      <c r="U64" s="73">
        <v>0</v>
      </c>
      <c r="V64" s="73">
        <v>6</v>
      </c>
      <c r="X64" s="86">
        <v>1957</v>
      </c>
      <c r="Y64" s="73">
        <v>1</v>
      </c>
      <c r="Z64" s="73">
        <v>0</v>
      </c>
      <c r="AA64" s="73">
        <v>0</v>
      </c>
      <c r="AB64" s="73">
        <v>0</v>
      </c>
      <c r="AC64" s="73">
        <v>0</v>
      </c>
      <c r="AD64" s="73">
        <v>0</v>
      </c>
      <c r="AE64" s="73">
        <v>0</v>
      </c>
      <c r="AF64" s="73">
        <v>0</v>
      </c>
      <c r="AG64" s="73">
        <v>0</v>
      </c>
      <c r="AH64" s="73">
        <v>0</v>
      </c>
      <c r="AI64" s="73">
        <v>0</v>
      </c>
      <c r="AJ64" s="73">
        <v>1</v>
      </c>
      <c r="AK64" s="73">
        <v>0</v>
      </c>
      <c r="AL64" s="73">
        <v>1</v>
      </c>
      <c r="AM64" s="73">
        <v>0</v>
      </c>
      <c r="AN64" s="73">
        <v>0</v>
      </c>
      <c r="AO64" s="73">
        <v>2</v>
      </c>
      <c r="AP64" s="73">
        <v>0</v>
      </c>
      <c r="AQ64" s="73">
        <v>0</v>
      </c>
      <c r="AR64" s="73">
        <v>5</v>
      </c>
      <c r="AT64" s="86">
        <v>1957</v>
      </c>
      <c r="AU64" s="73">
        <v>1</v>
      </c>
      <c r="AV64" s="73">
        <v>1</v>
      </c>
      <c r="AW64" s="73">
        <v>0</v>
      </c>
      <c r="AX64" s="73">
        <v>0</v>
      </c>
      <c r="AY64" s="73">
        <v>0</v>
      </c>
      <c r="AZ64" s="73">
        <v>0</v>
      </c>
      <c r="BA64" s="73">
        <v>0</v>
      </c>
      <c r="BB64" s="73">
        <v>0</v>
      </c>
      <c r="BC64" s="73">
        <v>0</v>
      </c>
      <c r="BD64" s="73">
        <v>0</v>
      </c>
      <c r="BE64" s="73">
        <v>0</v>
      </c>
      <c r="BF64" s="73">
        <v>1</v>
      </c>
      <c r="BG64" s="73">
        <v>0</v>
      </c>
      <c r="BH64" s="73">
        <v>2</v>
      </c>
      <c r="BI64" s="73">
        <v>1</v>
      </c>
      <c r="BJ64" s="73">
        <v>1</v>
      </c>
      <c r="BK64" s="73">
        <v>2</v>
      </c>
      <c r="BL64" s="73">
        <v>2</v>
      </c>
      <c r="BM64" s="73">
        <v>0</v>
      </c>
      <c r="BN64" s="73">
        <v>11</v>
      </c>
      <c r="BP64" s="86">
        <v>1957</v>
      </c>
    </row>
    <row r="65" spans="2:68">
      <c r="B65" s="87">
        <v>1958</v>
      </c>
      <c r="C65" s="73">
        <v>1</v>
      </c>
      <c r="D65" s="73">
        <v>0</v>
      </c>
      <c r="E65" s="73">
        <v>0</v>
      </c>
      <c r="F65" s="73">
        <v>0</v>
      </c>
      <c r="G65" s="73">
        <v>0</v>
      </c>
      <c r="H65" s="73">
        <v>0</v>
      </c>
      <c r="I65" s="73">
        <v>0</v>
      </c>
      <c r="J65" s="73">
        <v>0</v>
      </c>
      <c r="K65" s="73">
        <v>0</v>
      </c>
      <c r="L65" s="73">
        <v>0</v>
      </c>
      <c r="M65" s="73">
        <v>0</v>
      </c>
      <c r="N65" s="73">
        <v>0</v>
      </c>
      <c r="O65" s="73">
        <v>1</v>
      </c>
      <c r="P65" s="73">
        <v>0</v>
      </c>
      <c r="Q65" s="73">
        <v>0</v>
      </c>
      <c r="R65" s="73">
        <v>2</v>
      </c>
      <c r="S65" s="73">
        <v>3</v>
      </c>
      <c r="T65" s="73">
        <v>1</v>
      </c>
      <c r="U65" s="73">
        <v>0</v>
      </c>
      <c r="V65" s="73">
        <v>8</v>
      </c>
      <c r="X65" s="87">
        <v>1958</v>
      </c>
      <c r="Y65" s="73">
        <v>2</v>
      </c>
      <c r="Z65" s="73">
        <v>0</v>
      </c>
      <c r="AA65" s="73">
        <v>0</v>
      </c>
      <c r="AB65" s="73">
        <v>0</v>
      </c>
      <c r="AC65" s="73">
        <v>0</v>
      </c>
      <c r="AD65" s="73">
        <v>0</v>
      </c>
      <c r="AE65" s="73">
        <v>0</v>
      </c>
      <c r="AF65" s="73">
        <v>0</v>
      </c>
      <c r="AG65" s="73">
        <v>0</v>
      </c>
      <c r="AH65" s="73">
        <v>0</v>
      </c>
      <c r="AI65" s="73">
        <v>0</v>
      </c>
      <c r="AJ65" s="73">
        <v>1</v>
      </c>
      <c r="AK65" s="73">
        <v>1</v>
      </c>
      <c r="AL65" s="73">
        <v>1</v>
      </c>
      <c r="AM65" s="73">
        <v>0</v>
      </c>
      <c r="AN65" s="73">
        <v>1</v>
      </c>
      <c r="AO65" s="73">
        <v>1</v>
      </c>
      <c r="AP65" s="73">
        <v>0</v>
      </c>
      <c r="AQ65" s="73">
        <v>0</v>
      </c>
      <c r="AR65" s="73">
        <v>7</v>
      </c>
      <c r="AT65" s="87">
        <v>1958</v>
      </c>
      <c r="AU65" s="73">
        <v>3</v>
      </c>
      <c r="AV65" s="73">
        <v>0</v>
      </c>
      <c r="AW65" s="73">
        <v>0</v>
      </c>
      <c r="AX65" s="73">
        <v>0</v>
      </c>
      <c r="AY65" s="73">
        <v>0</v>
      </c>
      <c r="AZ65" s="73">
        <v>0</v>
      </c>
      <c r="BA65" s="73">
        <v>0</v>
      </c>
      <c r="BB65" s="73">
        <v>0</v>
      </c>
      <c r="BC65" s="73">
        <v>0</v>
      </c>
      <c r="BD65" s="73">
        <v>0</v>
      </c>
      <c r="BE65" s="73">
        <v>0</v>
      </c>
      <c r="BF65" s="73">
        <v>1</v>
      </c>
      <c r="BG65" s="73">
        <v>2</v>
      </c>
      <c r="BH65" s="73">
        <v>1</v>
      </c>
      <c r="BI65" s="73">
        <v>0</v>
      </c>
      <c r="BJ65" s="73">
        <v>3</v>
      </c>
      <c r="BK65" s="73">
        <v>4</v>
      </c>
      <c r="BL65" s="73">
        <v>1</v>
      </c>
      <c r="BM65" s="73">
        <v>0</v>
      </c>
      <c r="BN65" s="73">
        <v>15</v>
      </c>
      <c r="BP65" s="87">
        <v>1958</v>
      </c>
    </row>
    <row r="66" spans="2:68">
      <c r="B66" s="87">
        <v>1959</v>
      </c>
      <c r="C66" s="73">
        <v>1</v>
      </c>
      <c r="D66" s="73">
        <v>0</v>
      </c>
      <c r="E66" s="73">
        <v>0</v>
      </c>
      <c r="F66" s="73">
        <v>0</v>
      </c>
      <c r="G66" s="73">
        <v>0</v>
      </c>
      <c r="H66" s="73">
        <v>0</v>
      </c>
      <c r="I66" s="73">
        <v>0</v>
      </c>
      <c r="J66" s="73">
        <v>0</v>
      </c>
      <c r="K66" s="73">
        <v>0</v>
      </c>
      <c r="L66" s="73">
        <v>0</v>
      </c>
      <c r="M66" s="73">
        <v>1</v>
      </c>
      <c r="N66" s="73">
        <v>0</v>
      </c>
      <c r="O66" s="73">
        <v>1</v>
      </c>
      <c r="P66" s="73">
        <v>0</v>
      </c>
      <c r="Q66" s="73">
        <v>0</v>
      </c>
      <c r="R66" s="73">
        <v>1</v>
      </c>
      <c r="S66" s="73">
        <v>1</v>
      </c>
      <c r="T66" s="73">
        <v>0</v>
      </c>
      <c r="U66" s="73">
        <v>0</v>
      </c>
      <c r="V66" s="73">
        <v>5</v>
      </c>
      <c r="X66" s="87">
        <v>1959</v>
      </c>
      <c r="Y66" s="73">
        <v>3</v>
      </c>
      <c r="Z66" s="73">
        <v>0</v>
      </c>
      <c r="AA66" s="73">
        <v>0</v>
      </c>
      <c r="AB66" s="73">
        <v>0</v>
      </c>
      <c r="AC66" s="73">
        <v>0</v>
      </c>
      <c r="AD66" s="73">
        <v>0</v>
      </c>
      <c r="AE66" s="73">
        <v>0</v>
      </c>
      <c r="AF66" s="73">
        <v>0</v>
      </c>
      <c r="AG66" s="73">
        <v>0</v>
      </c>
      <c r="AH66" s="73">
        <v>0</v>
      </c>
      <c r="AI66" s="73">
        <v>1</v>
      </c>
      <c r="AJ66" s="73">
        <v>0</v>
      </c>
      <c r="AK66" s="73">
        <v>0</v>
      </c>
      <c r="AL66" s="73">
        <v>0</v>
      </c>
      <c r="AM66" s="73">
        <v>1</v>
      </c>
      <c r="AN66" s="73">
        <v>1</v>
      </c>
      <c r="AO66" s="73">
        <v>2</v>
      </c>
      <c r="AP66" s="73">
        <v>0</v>
      </c>
      <c r="AQ66" s="73">
        <v>0</v>
      </c>
      <c r="AR66" s="73">
        <v>8</v>
      </c>
      <c r="AT66" s="87">
        <v>1959</v>
      </c>
      <c r="AU66" s="73">
        <v>4</v>
      </c>
      <c r="AV66" s="73">
        <v>0</v>
      </c>
      <c r="AW66" s="73">
        <v>0</v>
      </c>
      <c r="AX66" s="73">
        <v>0</v>
      </c>
      <c r="AY66" s="73">
        <v>0</v>
      </c>
      <c r="AZ66" s="73">
        <v>0</v>
      </c>
      <c r="BA66" s="73">
        <v>0</v>
      </c>
      <c r="BB66" s="73">
        <v>0</v>
      </c>
      <c r="BC66" s="73">
        <v>0</v>
      </c>
      <c r="BD66" s="73">
        <v>0</v>
      </c>
      <c r="BE66" s="73">
        <v>2</v>
      </c>
      <c r="BF66" s="73">
        <v>0</v>
      </c>
      <c r="BG66" s="73">
        <v>1</v>
      </c>
      <c r="BH66" s="73">
        <v>0</v>
      </c>
      <c r="BI66" s="73">
        <v>1</v>
      </c>
      <c r="BJ66" s="73">
        <v>2</v>
      </c>
      <c r="BK66" s="73">
        <v>3</v>
      </c>
      <c r="BL66" s="73">
        <v>0</v>
      </c>
      <c r="BM66" s="73">
        <v>0</v>
      </c>
      <c r="BN66" s="73">
        <v>13</v>
      </c>
      <c r="BP66" s="87">
        <v>1959</v>
      </c>
    </row>
    <row r="67" spans="2:68">
      <c r="B67" s="87">
        <v>1960</v>
      </c>
      <c r="C67" s="73">
        <v>0</v>
      </c>
      <c r="D67" s="73">
        <v>1</v>
      </c>
      <c r="E67" s="73">
        <v>0</v>
      </c>
      <c r="F67" s="73">
        <v>0</v>
      </c>
      <c r="G67" s="73">
        <v>0</v>
      </c>
      <c r="H67" s="73">
        <v>0</v>
      </c>
      <c r="I67" s="73">
        <v>0</v>
      </c>
      <c r="J67" s="73">
        <v>0</v>
      </c>
      <c r="K67" s="73">
        <v>0</v>
      </c>
      <c r="L67" s="73">
        <v>0</v>
      </c>
      <c r="M67" s="73">
        <v>0</v>
      </c>
      <c r="N67" s="73">
        <v>0</v>
      </c>
      <c r="O67" s="73">
        <v>0</v>
      </c>
      <c r="P67" s="73">
        <v>1</v>
      </c>
      <c r="Q67" s="73">
        <v>0</v>
      </c>
      <c r="R67" s="73">
        <v>0</v>
      </c>
      <c r="S67" s="73">
        <v>0</v>
      </c>
      <c r="T67" s="73">
        <v>2</v>
      </c>
      <c r="U67" s="73">
        <v>0</v>
      </c>
      <c r="V67" s="73">
        <v>4</v>
      </c>
      <c r="X67" s="87">
        <v>1960</v>
      </c>
      <c r="Y67" s="73">
        <v>1</v>
      </c>
      <c r="Z67" s="73">
        <v>0</v>
      </c>
      <c r="AA67" s="73">
        <v>0</v>
      </c>
      <c r="AB67" s="73">
        <v>0</v>
      </c>
      <c r="AC67" s="73">
        <v>0</v>
      </c>
      <c r="AD67" s="73">
        <v>0</v>
      </c>
      <c r="AE67" s="73">
        <v>0</v>
      </c>
      <c r="AF67" s="73">
        <v>0</v>
      </c>
      <c r="AG67" s="73">
        <v>0</v>
      </c>
      <c r="AH67" s="73">
        <v>0</v>
      </c>
      <c r="AI67" s="73">
        <v>0</v>
      </c>
      <c r="AJ67" s="73">
        <v>0</v>
      </c>
      <c r="AK67" s="73">
        <v>0</v>
      </c>
      <c r="AL67" s="73">
        <v>0</v>
      </c>
      <c r="AM67" s="73">
        <v>0</v>
      </c>
      <c r="AN67" s="73">
        <v>1</v>
      </c>
      <c r="AO67" s="73">
        <v>1</v>
      </c>
      <c r="AP67" s="73">
        <v>0</v>
      </c>
      <c r="AQ67" s="73">
        <v>0</v>
      </c>
      <c r="AR67" s="73">
        <v>3</v>
      </c>
      <c r="AT67" s="87">
        <v>1960</v>
      </c>
      <c r="AU67" s="73">
        <v>1</v>
      </c>
      <c r="AV67" s="73">
        <v>1</v>
      </c>
      <c r="AW67" s="73">
        <v>0</v>
      </c>
      <c r="AX67" s="73">
        <v>0</v>
      </c>
      <c r="AY67" s="73">
        <v>0</v>
      </c>
      <c r="AZ67" s="73">
        <v>0</v>
      </c>
      <c r="BA67" s="73">
        <v>0</v>
      </c>
      <c r="BB67" s="73">
        <v>0</v>
      </c>
      <c r="BC67" s="73">
        <v>0</v>
      </c>
      <c r="BD67" s="73">
        <v>0</v>
      </c>
      <c r="BE67" s="73">
        <v>0</v>
      </c>
      <c r="BF67" s="73">
        <v>0</v>
      </c>
      <c r="BG67" s="73">
        <v>0</v>
      </c>
      <c r="BH67" s="73">
        <v>1</v>
      </c>
      <c r="BI67" s="73">
        <v>0</v>
      </c>
      <c r="BJ67" s="73">
        <v>1</v>
      </c>
      <c r="BK67" s="73">
        <v>1</v>
      </c>
      <c r="BL67" s="73">
        <v>2</v>
      </c>
      <c r="BM67" s="73">
        <v>0</v>
      </c>
      <c r="BN67" s="73">
        <v>7</v>
      </c>
      <c r="BP67" s="87">
        <v>1960</v>
      </c>
    </row>
    <row r="68" spans="2:68">
      <c r="B68" s="87">
        <v>1961</v>
      </c>
      <c r="C68" s="73">
        <v>1</v>
      </c>
      <c r="D68" s="73">
        <v>0</v>
      </c>
      <c r="E68" s="73">
        <v>0</v>
      </c>
      <c r="F68" s="73">
        <v>0</v>
      </c>
      <c r="G68" s="73">
        <v>0</v>
      </c>
      <c r="H68" s="73">
        <v>0</v>
      </c>
      <c r="I68" s="73">
        <v>0</v>
      </c>
      <c r="J68" s="73">
        <v>0</v>
      </c>
      <c r="K68" s="73">
        <v>0</v>
      </c>
      <c r="L68" s="73">
        <v>0</v>
      </c>
      <c r="M68" s="73">
        <v>0</v>
      </c>
      <c r="N68" s="73">
        <v>1</v>
      </c>
      <c r="O68" s="73">
        <v>0</v>
      </c>
      <c r="P68" s="73">
        <v>0</v>
      </c>
      <c r="Q68" s="73">
        <v>2</v>
      </c>
      <c r="R68" s="73">
        <v>0</v>
      </c>
      <c r="S68" s="73">
        <v>1</v>
      </c>
      <c r="T68" s="73">
        <v>1</v>
      </c>
      <c r="U68" s="73">
        <v>0</v>
      </c>
      <c r="V68" s="73">
        <v>6</v>
      </c>
      <c r="X68" s="87">
        <v>1961</v>
      </c>
      <c r="Y68" s="73">
        <v>0</v>
      </c>
      <c r="Z68" s="73">
        <v>0</v>
      </c>
      <c r="AA68" s="73">
        <v>0</v>
      </c>
      <c r="AB68" s="73">
        <v>0</v>
      </c>
      <c r="AC68" s="73">
        <v>0</v>
      </c>
      <c r="AD68" s="73">
        <v>0</v>
      </c>
      <c r="AE68" s="73">
        <v>0</v>
      </c>
      <c r="AF68" s="73">
        <v>0</v>
      </c>
      <c r="AG68" s="73">
        <v>0</v>
      </c>
      <c r="AH68" s="73">
        <v>0</v>
      </c>
      <c r="AI68" s="73">
        <v>0</v>
      </c>
      <c r="AJ68" s="73">
        <v>0</v>
      </c>
      <c r="AK68" s="73">
        <v>0</v>
      </c>
      <c r="AL68" s="73">
        <v>3</v>
      </c>
      <c r="AM68" s="73">
        <v>0</v>
      </c>
      <c r="AN68" s="73">
        <v>0</v>
      </c>
      <c r="AO68" s="73">
        <v>0</v>
      </c>
      <c r="AP68" s="73">
        <v>1</v>
      </c>
      <c r="AQ68" s="73">
        <v>0</v>
      </c>
      <c r="AR68" s="73">
        <v>4</v>
      </c>
      <c r="AT68" s="87">
        <v>1961</v>
      </c>
      <c r="AU68" s="73">
        <v>1</v>
      </c>
      <c r="AV68" s="73">
        <v>0</v>
      </c>
      <c r="AW68" s="73">
        <v>0</v>
      </c>
      <c r="AX68" s="73">
        <v>0</v>
      </c>
      <c r="AY68" s="73">
        <v>0</v>
      </c>
      <c r="AZ68" s="73">
        <v>0</v>
      </c>
      <c r="BA68" s="73">
        <v>0</v>
      </c>
      <c r="BB68" s="73">
        <v>0</v>
      </c>
      <c r="BC68" s="73">
        <v>0</v>
      </c>
      <c r="BD68" s="73">
        <v>0</v>
      </c>
      <c r="BE68" s="73">
        <v>0</v>
      </c>
      <c r="BF68" s="73">
        <v>1</v>
      </c>
      <c r="BG68" s="73">
        <v>0</v>
      </c>
      <c r="BH68" s="73">
        <v>3</v>
      </c>
      <c r="BI68" s="73">
        <v>2</v>
      </c>
      <c r="BJ68" s="73">
        <v>0</v>
      </c>
      <c r="BK68" s="73">
        <v>1</v>
      </c>
      <c r="BL68" s="73">
        <v>2</v>
      </c>
      <c r="BM68" s="73">
        <v>0</v>
      </c>
      <c r="BN68" s="73">
        <v>10</v>
      </c>
      <c r="BP68" s="87">
        <v>1961</v>
      </c>
    </row>
    <row r="69" spans="2:68">
      <c r="B69" s="87">
        <v>1962</v>
      </c>
      <c r="C69" s="73">
        <v>1</v>
      </c>
      <c r="D69" s="73">
        <v>0</v>
      </c>
      <c r="E69" s="73">
        <v>0</v>
      </c>
      <c r="F69" s="73">
        <v>0</v>
      </c>
      <c r="G69" s="73">
        <v>0</v>
      </c>
      <c r="H69" s="73">
        <v>0</v>
      </c>
      <c r="I69" s="73">
        <v>0</v>
      </c>
      <c r="J69" s="73">
        <v>0</v>
      </c>
      <c r="K69" s="73">
        <v>0</v>
      </c>
      <c r="L69" s="73">
        <v>0</v>
      </c>
      <c r="M69" s="73">
        <v>1</v>
      </c>
      <c r="N69" s="73">
        <v>0</v>
      </c>
      <c r="O69" s="73">
        <v>0</v>
      </c>
      <c r="P69" s="73">
        <v>1</v>
      </c>
      <c r="Q69" s="73">
        <v>2</v>
      </c>
      <c r="R69" s="73">
        <v>1</v>
      </c>
      <c r="S69" s="73">
        <v>1</v>
      </c>
      <c r="T69" s="73">
        <v>1</v>
      </c>
      <c r="U69" s="73">
        <v>0</v>
      </c>
      <c r="V69" s="73">
        <v>8</v>
      </c>
      <c r="X69" s="87">
        <v>1962</v>
      </c>
      <c r="Y69" s="73">
        <v>0</v>
      </c>
      <c r="Z69" s="73">
        <v>0</v>
      </c>
      <c r="AA69" s="73">
        <v>0</v>
      </c>
      <c r="AB69" s="73">
        <v>0</v>
      </c>
      <c r="AC69" s="73">
        <v>0</v>
      </c>
      <c r="AD69" s="73">
        <v>0</v>
      </c>
      <c r="AE69" s="73">
        <v>0</v>
      </c>
      <c r="AF69" s="73">
        <v>0</v>
      </c>
      <c r="AG69" s="73">
        <v>0</v>
      </c>
      <c r="AH69" s="73">
        <v>1</v>
      </c>
      <c r="AI69" s="73">
        <v>0</v>
      </c>
      <c r="AJ69" s="73">
        <v>0</v>
      </c>
      <c r="AK69" s="73">
        <v>0</v>
      </c>
      <c r="AL69" s="73">
        <v>3</v>
      </c>
      <c r="AM69" s="73">
        <v>2</v>
      </c>
      <c r="AN69" s="73">
        <v>2</v>
      </c>
      <c r="AO69" s="73">
        <v>1</v>
      </c>
      <c r="AP69" s="73">
        <v>0</v>
      </c>
      <c r="AQ69" s="73">
        <v>0</v>
      </c>
      <c r="AR69" s="73">
        <v>9</v>
      </c>
      <c r="AT69" s="87">
        <v>1962</v>
      </c>
      <c r="AU69" s="73">
        <v>1</v>
      </c>
      <c r="AV69" s="73">
        <v>0</v>
      </c>
      <c r="AW69" s="73">
        <v>0</v>
      </c>
      <c r="AX69" s="73">
        <v>0</v>
      </c>
      <c r="AY69" s="73">
        <v>0</v>
      </c>
      <c r="AZ69" s="73">
        <v>0</v>
      </c>
      <c r="BA69" s="73">
        <v>0</v>
      </c>
      <c r="BB69" s="73">
        <v>0</v>
      </c>
      <c r="BC69" s="73">
        <v>0</v>
      </c>
      <c r="BD69" s="73">
        <v>1</v>
      </c>
      <c r="BE69" s="73">
        <v>1</v>
      </c>
      <c r="BF69" s="73">
        <v>0</v>
      </c>
      <c r="BG69" s="73">
        <v>0</v>
      </c>
      <c r="BH69" s="73">
        <v>4</v>
      </c>
      <c r="BI69" s="73">
        <v>4</v>
      </c>
      <c r="BJ69" s="73">
        <v>3</v>
      </c>
      <c r="BK69" s="73">
        <v>2</v>
      </c>
      <c r="BL69" s="73">
        <v>1</v>
      </c>
      <c r="BM69" s="73">
        <v>0</v>
      </c>
      <c r="BN69" s="73">
        <v>17</v>
      </c>
      <c r="BP69" s="87">
        <v>1962</v>
      </c>
    </row>
    <row r="70" spans="2:68">
      <c r="B70" s="87">
        <v>1963</v>
      </c>
      <c r="C70" s="73">
        <v>0</v>
      </c>
      <c r="D70" s="73">
        <v>1</v>
      </c>
      <c r="E70" s="73">
        <v>0</v>
      </c>
      <c r="F70" s="73">
        <v>0</v>
      </c>
      <c r="G70" s="73">
        <v>0</v>
      </c>
      <c r="H70" s="73">
        <v>0</v>
      </c>
      <c r="I70" s="73">
        <v>0</v>
      </c>
      <c r="J70" s="73">
        <v>0</v>
      </c>
      <c r="K70" s="73">
        <v>0</v>
      </c>
      <c r="L70" s="73">
        <v>0</v>
      </c>
      <c r="M70" s="73">
        <v>0</v>
      </c>
      <c r="N70" s="73">
        <v>1</v>
      </c>
      <c r="O70" s="73">
        <v>0</v>
      </c>
      <c r="P70" s="73">
        <v>0</v>
      </c>
      <c r="Q70" s="73">
        <v>0</v>
      </c>
      <c r="R70" s="73">
        <v>0</v>
      </c>
      <c r="S70" s="73">
        <v>0</v>
      </c>
      <c r="T70" s="73">
        <v>0</v>
      </c>
      <c r="U70" s="73">
        <v>0</v>
      </c>
      <c r="V70" s="73">
        <v>2</v>
      </c>
      <c r="X70" s="87">
        <v>1963</v>
      </c>
      <c r="Y70" s="73">
        <v>1</v>
      </c>
      <c r="Z70" s="73">
        <v>0</v>
      </c>
      <c r="AA70" s="73">
        <v>0</v>
      </c>
      <c r="AB70" s="73">
        <v>0</v>
      </c>
      <c r="AC70" s="73">
        <v>0</v>
      </c>
      <c r="AD70" s="73">
        <v>0</v>
      </c>
      <c r="AE70" s="73">
        <v>0</v>
      </c>
      <c r="AF70" s="73">
        <v>0</v>
      </c>
      <c r="AG70" s="73">
        <v>0</v>
      </c>
      <c r="AH70" s="73">
        <v>0</v>
      </c>
      <c r="AI70" s="73">
        <v>0</v>
      </c>
      <c r="AJ70" s="73">
        <v>0</v>
      </c>
      <c r="AK70" s="73">
        <v>0</v>
      </c>
      <c r="AL70" s="73">
        <v>1</v>
      </c>
      <c r="AM70" s="73">
        <v>0</v>
      </c>
      <c r="AN70" s="73">
        <v>2</v>
      </c>
      <c r="AO70" s="73">
        <v>0</v>
      </c>
      <c r="AP70" s="73">
        <v>1</v>
      </c>
      <c r="AQ70" s="73">
        <v>0</v>
      </c>
      <c r="AR70" s="73">
        <v>5</v>
      </c>
      <c r="AT70" s="87">
        <v>1963</v>
      </c>
      <c r="AU70" s="73">
        <v>1</v>
      </c>
      <c r="AV70" s="73">
        <v>1</v>
      </c>
      <c r="AW70" s="73">
        <v>0</v>
      </c>
      <c r="AX70" s="73">
        <v>0</v>
      </c>
      <c r="AY70" s="73">
        <v>0</v>
      </c>
      <c r="AZ70" s="73">
        <v>0</v>
      </c>
      <c r="BA70" s="73">
        <v>0</v>
      </c>
      <c r="BB70" s="73">
        <v>0</v>
      </c>
      <c r="BC70" s="73">
        <v>0</v>
      </c>
      <c r="BD70" s="73">
        <v>0</v>
      </c>
      <c r="BE70" s="73">
        <v>0</v>
      </c>
      <c r="BF70" s="73">
        <v>1</v>
      </c>
      <c r="BG70" s="73">
        <v>0</v>
      </c>
      <c r="BH70" s="73">
        <v>1</v>
      </c>
      <c r="BI70" s="73">
        <v>0</v>
      </c>
      <c r="BJ70" s="73">
        <v>2</v>
      </c>
      <c r="BK70" s="73">
        <v>0</v>
      </c>
      <c r="BL70" s="73">
        <v>1</v>
      </c>
      <c r="BM70" s="73">
        <v>0</v>
      </c>
      <c r="BN70" s="73">
        <v>7</v>
      </c>
      <c r="BP70" s="87">
        <v>1963</v>
      </c>
    </row>
    <row r="71" spans="2:68">
      <c r="B71" s="87">
        <v>1964</v>
      </c>
      <c r="C71" s="73">
        <v>1</v>
      </c>
      <c r="D71" s="73">
        <v>0</v>
      </c>
      <c r="E71" s="73">
        <v>0</v>
      </c>
      <c r="F71" s="73">
        <v>0</v>
      </c>
      <c r="G71" s="73">
        <v>0</v>
      </c>
      <c r="H71" s="73">
        <v>0</v>
      </c>
      <c r="I71" s="73">
        <v>0</v>
      </c>
      <c r="J71" s="73">
        <v>0</v>
      </c>
      <c r="K71" s="73">
        <v>0</v>
      </c>
      <c r="L71" s="73">
        <v>0</v>
      </c>
      <c r="M71" s="73">
        <v>0</v>
      </c>
      <c r="N71" s="73">
        <v>0</v>
      </c>
      <c r="O71" s="73">
        <v>0</v>
      </c>
      <c r="P71" s="73">
        <v>0</v>
      </c>
      <c r="Q71" s="73">
        <v>0</v>
      </c>
      <c r="R71" s="73">
        <v>1</v>
      </c>
      <c r="S71" s="73">
        <v>1</v>
      </c>
      <c r="T71" s="73">
        <v>0</v>
      </c>
      <c r="U71" s="73">
        <v>0</v>
      </c>
      <c r="V71" s="73">
        <v>3</v>
      </c>
      <c r="X71" s="87">
        <v>1964</v>
      </c>
      <c r="Y71" s="73">
        <v>0</v>
      </c>
      <c r="Z71" s="73">
        <v>0</v>
      </c>
      <c r="AA71" s="73">
        <v>1</v>
      </c>
      <c r="AB71" s="73">
        <v>0</v>
      </c>
      <c r="AC71" s="73">
        <v>0</v>
      </c>
      <c r="AD71" s="73">
        <v>0</v>
      </c>
      <c r="AE71" s="73">
        <v>0</v>
      </c>
      <c r="AF71" s="73">
        <v>0</v>
      </c>
      <c r="AG71" s="73">
        <v>0</v>
      </c>
      <c r="AH71" s="73">
        <v>0</v>
      </c>
      <c r="AI71" s="73">
        <v>0</v>
      </c>
      <c r="AJ71" s="73">
        <v>0</v>
      </c>
      <c r="AK71" s="73">
        <v>1</v>
      </c>
      <c r="AL71" s="73">
        <v>0</v>
      </c>
      <c r="AM71" s="73">
        <v>1</v>
      </c>
      <c r="AN71" s="73">
        <v>1</v>
      </c>
      <c r="AO71" s="73">
        <v>1</v>
      </c>
      <c r="AP71" s="73">
        <v>1</v>
      </c>
      <c r="AQ71" s="73">
        <v>0</v>
      </c>
      <c r="AR71" s="73">
        <v>6</v>
      </c>
      <c r="AT71" s="87">
        <v>1964</v>
      </c>
      <c r="AU71" s="73">
        <v>1</v>
      </c>
      <c r="AV71" s="73">
        <v>0</v>
      </c>
      <c r="AW71" s="73">
        <v>1</v>
      </c>
      <c r="AX71" s="73">
        <v>0</v>
      </c>
      <c r="AY71" s="73">
        <v>0</v>
      </c>
      <c r="AZ71" s="73">
        <v>0</v>
      </c>
      <c r="BA71" s="73">
        <v>0</v>
      </c>
      <c r="BB71" s="73">
        <v>0</v>
      </c>
      <c r="BC71" s="73">
        <v>0</v>
      </c>
      <c r="BD71" s="73">
        <v>0</v>
      </c>
      <c r="BE71" s="73">
        <v>0</v>
      </c>
      <c r="BF71" s="73">
        <v>0</v>
      </c>
      <c r="BG71" s="73">
        <v>1</v>
      </c>
      <c r="BH71" s="73">
        <v>0</v>
      </c>
      <c r="BI71" s="73">
        <v>1</v>
      </c>
      <c r="BJ71" s="73">
        <v>2</v>
      </c>
      <c r="BK71" s="73">
        <v>2</v>
      </c>
      <c r="BL71" s="73">
        <v>1</v>
      </c>
      <c r="BM71" s="73">
        <v>0</v>
      </c>
      <c r="BN71" s="73">
        <v>9</v>
      </c>
      <c r="BP71" s="87">
        <v>1964</v>
      </c>
    </row>
    <row r="72" spans="2:68">
      <c r="B72" s="87">
        <v>1965</v>
      </c>
      <c r="C72" s="73">
        <v>0</v>
      </c>
      <c r="D72" s="73">
        <v>0</v>
      </c>
      <c r="E72" s="73">
        <v>0</v>
      </c>
      <c r="F72" s="73">
        <v>0</v>
      </c>
      <c r="G72" s="73">
        <v>0</v>
      </c>
      <c r="H72" s="73">
        <v>0</v>
      </c>
      <c r="I72" s="73">
        <v>1</v>
      </c>
      <c r="J72" s="73">
        <v>0</v>
      </c>
      <c r="K72" s="73">
        <v>0</v>
      </c>
      <c r="L72" s="73">
        <v>0</v>
      </c>
      <c r="M72" s="73">
        <v>0</v>
      </c>
      <c r="N72" s="73">
        <v>0</v>
      </c>
      <c r="O72" s="73">
        <v>0</v>
      </c>
      <c r="P72" s="73">
        <v>0</v>
      </c>
      <c r="Q72" s="73">
        <v>1</v>
      </c>
      <c r="R72" s="73">
        <v>0</v>
      </c>
      <c r="S72" s="73">
        <v>0</v>
      </c>
      <c r="T72" s="73">
        <v>0</v>
      </c>
      <c r="U72" s="73">
        <v>0</v>
      </c>
      <c r="V72" s="73">
        <v>2</v>
      </c>
      <c r="X72" s="87">
        <v>1965</v>
      </c>
      <c r="Y72" s="73">
        <v>0</v>
      </c>
      <c r="Z72" s="73">
        <v>0</v>
      </c>
      <c r="AA72" s="73">
        <v>0</v>
      </c>
      <c r="AB72" s="73">
        <v>0</v>
      </c>
      <c r="AC72" s="73">
        <v>0</v>
      </c>
      <c r="AD72" s="73">
        <v>0</v>
      </c>
      <c r="AE72" s="73">
        <v>0</v>
      </c>
      <c r="AF72" s="73">
        <v>0</v>
      </c>
      <c r="AG72" s="73">
        <v>0</v>
      </c>
      <c r="AH72" s="73">
        <v>1</v>
      </c>
      <c r="AI72" s="73">
        <v>0</v>
      </c>
      <c r="AJ72" s="73">
        <v>0</v>
      </c>
      <c r="AK72" s="73">
        <v>0</v>
      </c>
      <c r="AL72" s="73">
        <v>2</v>
      </c>
      <c r="AM72" s="73">
        <v>2</v>
      </c>
      <c r="AN72" s="73">
        <v>1</v>
      </c>
      <c r="AO72" s="73">
        <v>2</v>
      </c>
      <c r="AP72" s="73">
        <v>1</v>
      </c>
      <c r="AQ72" s="73">
        <v>0</v>
      </c>
      <c r="AR72" s="73">
        <v>9</v>
      </c>
      <c r="AT72" s="87">
        <v>1965</v>
      </c>
      <c r="AU72" s="73">
        <v>0</v>
      </c>
      <c r="AV72" s="73">
        <v>0</v>
      </c>
      <c r="AW72" s="73">
        <v>0</v>
      </c>
      <c r="AX72" s="73">
        <v>0</v>
      </c>
      <c r="AY72" s="73">
        <v>0</v>
      </c>
      <c r="AZ72" s="73">
        <v>0</v>
      </c>
      <c r="BA72" s="73">
        <v>1</v>
      </c>
      <c r="BB72" s="73">
        <v>0</v>
      </c>
      <c r="BC72" s="73">
        <v>0</v>
      </c>
      <c r="BD72" s="73">
        <v>1</v>
      </c>
      <c r="BE72" s="73">
        <v>0</v>
      </c>
      <c r="BF72" s="73">
        <v>0</v>
      </c>
      <c r="BG72" s="73">
        <v>0</v>
      </c>
      <c r="BH72" s="73">
        <v>2</v>
      </c>
      <c r="BI72" s="73">
        <v>3</v>
      </c>
      <c r="BJ72" s="73">
        <v>1</v>
      </c>
      <c r="BK72" s="73">
        <v>2</v>
      </c>
      <c r="BL72" s="73">
        <v>1</v>
      </c>
      <c r="BM72" s="73">
        <v>0</v>
      </c>
      <c r="BN72" s="73">
        <v>11</v>
      </c>
      <c r="BP72" s="87">
        <v>1965</v>
      </c>
    </row>
    <row r="73" spans="2:68">
      <c r="B73" s="87">
        <v>1966</v>
      </c>
      <c r="C73" s="73">
        <v>1</v>
      </c>
      <c r="D73" s="73">
        <v>0</v>
      </c>
      <c r="E73" s="73">
        <v>0</v>
      </c>
      <c r="F73" s="73">
        <v>0</v>
      </c>
      <c r="G73" s="73">
        <v>0</v>
      </c>
      <c r="H73" s="73">
        <v>0</v>
      </c>
      <c r="I73" s="73">
        <v>0</v>
      </c>
      <c r="J73" s="73">
        <v>0</v>
      </c>
      <c r="K73" s="73">
        <v>0</v>
      </c>
      <c r="L73" s="73">
        <v>0</v>
      </c>
      <c r="M73" s="73">
        <v>0</v>
      </c>
      <c r="N73" s="73">
        <v>1</v>
      </c>
      <c r="O73" s="73">
        <v>0</v>
      </c>
      <c r="P73" s="73">
        <v>0</v>
      </c>
      <c r="Q73" s="73">
        <v>0</v>
      </c>
      <c r="R73" s="73">
        <v>0</v>
      </c>
      <c r="S73" s="73">
        <v>1</v>
      </c>
      <c r="T73" s="73">
        <v>3</v>
      </c>
      <c r="U73" s="73">
        <v>0</v>
      </c>
      <c r="V73" s="73">
        <v>6</v>
      </c>
      <c r="X73" s="87">
        <v>1966</v>
      </c>
      <c r="Y73" s="73">
        <v>1</v>
      </c>
      <c r="Z73" s="73">
        <v>1</v>
      </c>
      <c r="AA73" s="73">
        <v>0</v>
      </c>
      <c r="AB73" s="73">
        <v>0</v>
      </c>
      <c r="AC73" s="73">
        <v>0</v>
      </c>
      <c r="AD73" s="73">
        <v>0</v>
      </c>
      <c r="AE73" s="73">
        <v>0</v>
      </c>
      <c r="AF73" s="73">
        <v>0</v>
      </c>
      <c r="AG73" s="73">
        <v>1</v>
      </c>
      <c r="AH73" s="73">
        <v>0</v>
      </c>
      <c r="AI73" s="73">
        <v>0</v>
      </c>
      <c r="AJ73" s="73">
        <v>0</v>
      </c>
      <c r="AK73" s="73">
        <v>0</v>
      </c>
      <c r="AL73" s="73">
        <v>0</v>
      </c>
      <c r="AM73" s="73">
        <v>0</v>
      </c>
      <c r="AN73" s="73">
        <v>2</v>
      </c>
      <c r="AO73" s="73">
        <v>1</v>
      </c>
      <c r="AP73" s="73">
        <v>1</v>
      </c>
      <c r="AQ73" s="73">
        <v>0</v>
      </c>
      <c r="AR73" s="73">
        <v>7</v>
      </c>
      <c r="AT73" s="87">
        <v>1966</v>
      </c>
      <c r="AU73" s="73">
        <v>2</v>
      </c>
      <c r="AV73" s="73">
        <v>1</v>
      </c>
      <c r="AW73" s="73">
        <v>0</v>
      </c>
      <c r="AX73" s="73">
        <v>0</v>
      </c>
      <c r="AY73" s="73">
        <v>0</v>
      </c>
      <c r="AZ73" s="73">
        <v>0</v>
      </c>
      <c r="BA73" s="73">
        <v>0</v>
      </c>
      <c r="BB73" s="73">
        <v>0</v>
      </c>
      <c r="BC73" s="73">
        <v>1</v>
      </c>
      <c r="BD73" s="73">
        <v>0</v>
      </c>
      <c r="BE73" s="73">
        <v>0</v>
      </c>
      <c r="BF73" s="73">
        <v>1</v>
      </c>
      <c r="BG73" s="73">
        <v>0</v>
      </c>
      <c r="BH73" s="73">
        <v>0</v>
      </c>
      <c r="BI73" s="73">
        <v>0</v>
      </c>
      <c r="BJ73" s="73">
        <v>2</v>
      </c>
      <c r="BK73" s="73">
        <v>2</v>
      </c>
      <c r="BL73" s="73">
        <v>4</v>
      </c>
      <c r="BM73" s="73">
        <v>0</v>
      </c>
      <c r="BN73" s="73">
        <v>13</v>
      </c>
      <c r="BP73" s="87">
        <v>1966</v>
      </c>
    </row>
    <row r="74" spans="2:68">
      <c r="B74" s="87">
        <v>1967</v>
      </c>
      <c r="C74" s="73">
        <v>0</v>
      </c>
      <c r="D74" s="73">
        <v>0</v>
      </c>
      <c r="E74" s="73">
        <v>0</v>
      </c>
      <c r="F74" s="73">
        <v>1</v>
      </c>
      <c r="G74" s="73">
        <v>0</v>
      </c>
      <c r="H74" s="73">
        <v>0</v>
      </c>
      <c r="I74" s="73">
        <v>0</v>
      </c>
      <c r="J74" s="73">
        <v>0</v>
      </c>
      <c r="K74" s="73">
        <v>0</v>
      </c>
      <c r="L74" s="73">
        <v>0</v>
      </c>
      <c r="M74" s="73">
        <v>0</v>
      </c>
      <c r="N74" s="73">
        <v>1</v>
      </c>
      <c r="O74" s="73">
        <v>0</v>
      </c>
      <c r="P74" s="73">
        <v>1</v>
      </c>
      <c r="Q74" s="73">
        <v>1</v>
      </c>
      <c r="R74" s="73">
        <v>2</v>
      </c>
      <c r="S74" s="73">
        <v>2</v>
      </c>
      <c r="T74" s="73">
        <v>1</v>
      </c>
      <c r="U74" s="73">
        <v>0</v>
      </c>
      <c r="V74" s="73">
        <v>9</v>
      </c>
      <c r="X74" s="87">
        <v>1967</v>
      </c>
      <c r="Y74" s="73">
        <v>0</v>
      </c>
      <c r="Z74" s="73">
        <v>0</v>
      </c>
      <c r="AA74" s="73">
        <v>0</v>
      </c>
      <c r="AB74" s="73">
        <v>0</v>
      </c>
      <c r="AC74" s="73">
        <v>0</v>
      </c>
      <c r="AD74" s="73">
        <v>0</v>
      </c>
      <c r="AE74" s="73">
        <v>0</v>
      </c>
      <c r="AF74" s="73">
        <v>0</v>
      </c>
      <c r="AG74" s="73">
        <v>0</v>
      </c>
      <c r="AH74" s="73">
        <v>0</v>
      </c>
      <c r="AI74" s="73">
        <v>1</v>
      </c>
      <c r="AJ74" s="73">
        <v>1</v>
      </c>
      <c r="AK74" s="73">
        <v>0</v>
      </c>
      <c r="AL74" s="73">
        <v>2</v>
      </c>
      <c r="AM74" s="73">
        <v>1</v>
      </c>
      <c r="AN74" s="73">
        <v>1</v>
      </c>
      <c r="AO74" s="73">
        <v>1</v>
      </c>
      <c r="AP74" s="73">
        <v>1</v>
      </c>
      <c r="AQ74" s="73">
        <v>0</v>
      </c>
      <c r="AR74" s="73">
        <v>8</v>
      </c>
      <c r="AT74" s="87">
        <v>1967</v>
      </c>
      <c r="AU74" s="73">
        <v>0</v>
      </c>
      <c r="AV74" s="73">
        <v>0</v>
      </c>
      <c r="AW74" s="73">
        <v>0</v>
      </c>
      <c r="AX74" s="73">
        <v>1</v>
      </c>
      <c r="AY74" s="73">
        <v>0</v>
      </c>
      <c r="AZ74" s="73">
        <v>0</v>
      </c>
      <c r="BA74" s="73">
        <v>0</v>
      </c>
      <c r="BB74" s="73">
        <v>0</v>
      </c>
      <c r="BC74" s="73">
        <v>0</v>
      </c>
      <c r="BD74" s="73">
        <v>0</v>
      </c>
      <c r="BE74" s="73">
        <v>1</v>
      </c>
      <c r="BF74" s="73">
        <v>2</v>
      </c>
      <c r="BG74" s="73">
        <v>0</v>
      </c>
      <c r="BH74" s="73">
        <v>3</v>
      </c>
      <c r="BI74" s="73">
        <v>2</v>
      </c>
      <c r="BJ74" s="73">
        <v>3</v>
      </c>
      <c r="BK74" s="73">
        <v>3</v>
      </c>
      <c r="BL74" s="73">
        <v>2</v>
      </c>
      <c r="BM74" s="73">
        <v>0</v>
      </c>
      <c r="BN74" s="73">
        <v>17</v>
      </c>
      <c r="BP74" s="87">
        <v>1967</v>
      </c>
    </row>
    <row r="75" spans="2:68">
      <c r="B75" s="88">
        <v>1968</v>
      </c>
      <c r="C75" s="73">
        <v>0</v>
      </c>
      <c r="D75" s="73">
        <v>0</v>
      </c>
      <c r="E75" s="73">
        <v>0</v>
      </c>
      <c r="F75" s="73">
        <v>0</v>
      </c>
      <c r="G75" s="73">
        <v>0</v>
      </c>
      <c r="H75" s="73">
        <v>0</v>
      </c>
      <c r="I75" s="73">
        <v>0</v>
      </c>
      <c r="J75" s="73">
        <v>0</v>
      </c>
      <c r="K75" s="73">
        <v>0</v>
      </c>
      <c r="L75" s="73">
        <v>0</v>
      </c>
      <c r="M75" s="73">
        <v>0</v>
      </c>
      <c r="N75" s="73">
        <v>0</v>
      </c>
      <c r="O75" s="73">
        <v>1</v>
      </c>
      <c r="P75" s="73">
        <v>0</v>
      </c>
      <c r="Q75" s="73">
        <v>0</v>
      </c>
      <c r="R75" s="73">
        <v>1</v>
      </c>
      <c r="S75" s="73">
        <v>1</v>
      </c>
      <c r="T75" s="73">
        <v>2</v>
      </c>
      <c r="U75" s="73">
        <v>0</v>
      </c>
      <c r="V75" s="73">
        <v>5</v>
      </c>
      <c r="X75" s="88">
        <v>1968</v>
      </c>
      <c r="Y75" s="73">
        <v>1</v>
      </c>
      <c r="Z75" s="73">
        <v>0</v>
      </c>
      <c r="AA75" s="73">
        <v>0</v>
      </c>
      <c r="AB75" s="73">
        <v>0</v>
      </c>
      <c r="AC75" s="73">
        <v>0</v>
      </c>
      <c r="AD75" s="73">
        <v>0</v>
      </c>
      <c r="AE75" s="73">
        <v>1</v>
      </c>
      <c r="AF75" s="73">
        <v>0</v>
      </c>
      <c r="AG75" s="73">
        <v>0</v>
      </c>
      <c r="AH75" s="73">
        <v>0</v>
      </c>
      <c r="AI75" s="73">
        <v>0</v>
      </c>
      <c r="AJ75" s="73">
        <v>1</v>
      </c>
      <c r="AK75" s="73">
        <v>1</v>
      </c>
      <c r="AL75" s="73">
        <v>1</v>
      </c>
      <c r="AM75" s="73">
        <v>2</v>
      </c>
      <c r="AN75" s="73">
        <v>0</v>
      </c>
      <c r="AO75" s="73">
        <v>0</v>
      </c>
      <c r="AP75" s="73">
        <v>1</v>
      </c>
      <c r="AQ75" s="73">
        <v>0</v>
      </c>
      <c r="AR75" s="73">
        <v>8</v>
      </c>
      <c r="AT75" s="88">
        <v>1968</v>
      </c>
      <c r="AU75" s="73">
        <v>1</v>
      </c>
      <c r="AV75" s="73">
        <v>0</v>
      </c>
      <c r="AW75" s="73">
        <v>0</v>
      </c>
      <c r="AX75" s="73">
        <v>0</v>
      </c>
      <c r="AY75" s="73">
        <v>0</v>
      </c>
      <c r="AZ75" s="73">
        <v>0</v>
      </c>
      <c r="BA75" s="73">
        <v>1</v>
      </c>
      <c r="BB75" s="73">
        <v>0</v>
      </c>
      <c r="BC75" s="73">
        <v>0</v>
      </c>
      <c r="BD75" s="73">
        <v>0</v>
      </c>
      <c r="BE75" s="73">
        <v>0</v>
      </c>
      <c r="BF75" s="73">
        <v>1</v>
      </c>
      <c r="BG75" s="73">
        <v>2</v>
      </c>
      <c r="BH75" s="73">
        <v>1</v>
      </c>
      <c r="BI75" s="73">
        <v>2</v>
      </c>
      <c r="BJ75" s="73">
        <v>1</v>
      </c>
      <c r="BK75" s="73">
        <v>1</v>
      </c>
      <c r="BL75" s="73">
        <v>3</v>
      </c>
      <c r="BM75" s="73">
        <v>0</v>
      </c>
      <c r="BN75" s="73">
        <v>13</v>
      </c>
      <c r="BP75" s="88">
        <v>1968</v>
      </c>
    </row>
    <row r="76" spans="2:68">
      <c r="B76" s="88">
        <v>1969</v>
      </c>
      <c r="C76" s="73">
        <v>0</v>
      </c>
      <c r="D76" s="73">
        <v>0</v>
      </c>
      <c r="E76" s="73">
        <v>0</v>
      </c>
      <c r="F76" s="73">
        <v>0</v>
      </c>
      <c r="G76" s="73">
        <v>0</v>
      </c>
      <c r="H76" s="73">
        <v>0</v>
      </c>
      <c r="I76" s="73">
        <v>0</v>
      </c>
      <c r="J76" s="73">
        <v>0</v>
      </c>
      <c r="K76" s="73">
        <v>0</v>
      </c>
      <c r="L76" s="73">
        <v>0</v>
      </c>
      <c r="M76" s="73">
        <v>0</v>
      </c>
      <c r="N76" s="73">
        <v>0</v>
      </c>
      <c r="O76" s="73">
        <v>0</v>
      </c>
      <c r="P76" s="73">
        <v>0</v>
      </c>
      <c r="Q76" s="73">
        <v>0</v>
      </c>
      <c r="R76" s="73">
        <v>1</v>
      </c>
      <c r="S76" s="73">
        <v>1</v>
      </c>
      <c r="T76" s="73">
        <v>0</v>
      </c>
      <c r="U76" s="73">
        <v>0</v>
      </c>
      <c r="V76" s="73">
        <v>2</v>
      </c>
      <c r="X76" s="88">
        <v>1969</v>
      </c>
      <c r="Y76" s="73">
        <v>0</v>
      </c>
      <c r="Z76" s="73">
        <v>0</v>
      </c>
      <c r="AA76" s="73">
        <v>0</v>
      </c>
      <c r="AB76" s="73">
        <v>0</v>
      </c>
      <c r="AC76" s="73">
        <v>0</v>
      </c>
      <c r="AD76" s="73">
        <v>0</v>
      </c>
      <c r="AE76" s="73">
        <v>0</v>
      </c>
      <c r="AF76" s="73">
        <v>0</v>
      </c>
      <c r="AG76" s="73">
        <v>0</v>
      </c>
      <c r="AH76" s="73">
        <v>0</v>
      </c>
      <c r="AI76" s="73">
        <v>0</v>
      </c>
      <c r="AJ76" s="73">
        <v>0</v>
      </c>
      <c r="AK76" s="73">
        <v>0</v>
      </c>
      <c r="AL76" s="73">
        <v>0</v>
      </c>
      <c r="AM76" s="73">
        <v>1</v>
      </c>
      <c r="AN76" s="73">
        <v>3</v>
      </c>
      <c r="AO76" s="73">
        <v>0</v>
      </c>
      <c r="AP76" s="73">
        <v>1</v>
      </c>
      <c r="AQ76" s="73">
        <v>0</v>
      </c>
      <c r="AR76" s="73">
        <v>5</v>
      </c>
      <c r="AT76" s="88">
        <v>1969</v>
      </c>
      <c r="AU76" s="73">
        <v>0</v>
      </c>
      <c r="AV76" s="73">
        <v>0</v>
      </c>
      <c r="AW76" s="73">
        <v>0</v>
      </c>
      <c r="AX76" s="73">
        <v>0</v>
      </c>
      <c r="AY76" s="73">
        <v>0</v>
      </c>
      <c r="AZ76" s="73">
        <v>0</v>
      </c>
      <c r="BA76" s="73">
        <v>0</v>
      </c>
      <c r="BB76" s="73">
        <v>0</v>
      </c>
      <c r="BC76" s="73">
        <v>0</v>
      </c>
      <c r="BD76" s="73">
        <v>0</v>
      </c>
      <c r="BE76" s="73">
        <v>0</v>
      </c>
      <c r="BF76" s="73">
        <v>0</v>
      </c>
      <c r="BG76" s="73">
        <v>0</v>
      </c>
      <c r="BH76" s="73">
        <v>0</v>
      </c>
      <c r="BI76" s="73">
        <v>1</v>
      </c>
      <c r="BJ76" s="73">
        <v>4</v>
      </c>
      <c r="BK76" s="73">
        <v>1</v>
      </c>
      <c r="BL76" s="73">
        <v>1</v>
      </c>
      <c r="BM76" s="73">
        <v>0</v>
      </c>
      <c r="BN76" s="73">
        <v>7</v>
      </c>
      <c r="BP76" s="88">
        <v>1969</v>
      </c>
    </row>
    <row r="77" spans="2:68">
      <c r="B77" s="88">
        <v>1970</v>
      </c>
      <c r="C77" s="73">
        <v>0</v>
      </c>
      <c r="D77" s="73">
        <v>1</v>
      </c>
      <c r="E77" s="73">
        <v>0</v>
      </c>
      <c r="F77" s="73">
        <v>0</v>
      </c>
      <c r="G77" s="73">
        <v>0</v>
      </c>
      <c r="H77" s="73">
        <v>0</v>
      </c>
      <c r="I77" s="73">
        <v>0</v>
      </c>
      <c r="J77" s="73">
        <v>0</v>
      </c>
      <c r="K77" s="73">
        <v>0</v>
      </c>
      <c r="L77" s="73">
        <v>0</v>
      </c>
      <c r="M77" s="73">
        <v>0</v>
      </c>
      <c r="N77" s="73">
        <v>0</v>
      </c>
      <c r="O77" s="73">
        <v>0</v>
      </c>
      <c r="P77" s="73">
        <v>0</v>
      </c>
      <c r="Q77" s="73">
        <v>0</v>
      </c>
      <c r="R77" s="73">
        <v>1</v>
      </c>
      <c r="S77" s="73">
        <v>1</v>
      </c>
      <c r="T77" s="73">
        <v>0</v>
      </c>
      <c r="U77" s="73">
        <v>0</v>
      </c>
      <c r="V77" s="73">
        <v>3</v>
      </c>
      <c r="X77" s="88">
        <v>1970</v>
      </c>
      <c r="Y77" s="73">
        <v>0</v>
      </c>
      <c r="Z77" s="73">
        <v>0</v>
      </c>
      <c r="AA77" s="73">
        <v>0</v>
      </c>
      <c r="AB77" s="73">
        <v>0</v>
      </c>
      <c r="AC77" s="73">
        <v>0</v>
      </c>
      <c r="AD77" s="73">
        <v>0</v>
      </c>
      <c r="AE77" s="73">
        <v>0</v>
      </c>
      <c r="AF77" s="73">
        <v>0</v>
      </c>
      <c r="AG77" s="73">
        <v>0</v>
      </c>
      <c r="AH77" s="73">
        <v>1</v>
      </c>
      <c r="AI77" s="73">
        <v>0</v>
      </c>
      <c r="AJ77" s="73">
        <v>1</v>
      </c>
      <c r="AK77" s="73">
        <v>0</v>
      </c>
      <c r="AL77" s="73">
        <v>0</v>
      </c>
      <c r="AM77" s="73">
        <v>0</v>
      </c>
      <c r="AN77" s="73">
        <v>0</v>
      </c>
      <c r="AO77" s="73">
        <v>3</v>
      </c>
      <c r="AP77" s="73">
        <v>2</v>
      </c>
      <c r="AQ77" s="73">
        <v>0</v>
      </c>
      <c r="AR77" s="73">
        <v>7</v>
      </c>
      <c r="AT77" s="88">
        <v>1970</v>
      </c>
      <c r="AU77" s="73">
        <v>0</v>
      </c>
      <c r="AV77" s="73">
        <v>1</v>
      </c>
      <c r="AW77" s="73">
        <v>0</v>
      </c>
      <c r="AX77" s="73">
        <v>0</v>
      </c>
      <c r="AY77" s="73">
        <v>0</v>
      </c>
      <c r="AZ77" s="73">
        <v>0</v>
      </c>
      <c r="BA77" s="73">
        <v>0</v>
      </c>
      <c r="BB77" s="73">
        <v>0</v>
      </c>
      <c r="BC77" s="73">
        <v>0</v>
      </c>
      <c r="BD77" s="73">
        <v>1</v>
      </c>
      <c r="BE77" s="73">
        <v>0</v>
      </c>
      <c r="BF77" s="73">
        <v>1</v>
      </c>
      <c r="BG77" s="73">
        <v>0</v>
      </c>
      <c r="BH77" s="73">
        <v>0</v>
      </c>
      <c r="BI77" s="73">
        <v>0</v>
      </c>
      <c r="BJ77" s="73">
        <v>1</v>
      </c>
      <c r="BK77" s="73">
        <v>4</v>
      </c>
      <c r="BL77" s="73">
        <v>2</v>
      </c>
      <c r="BM77" s="73">
        <v>0</v>
      </c>
      <c r="BN77" s="73">
        <v>10</v>
      </c>
      <c r="BP77" s="88">
        <v>1970</v>
      </c>
    </row>
    <row r="78" spans="2:68">
      <c r="B78" s="88">
        <v>1971</v>
      </c>
      <c r="C78" s="73">
        <v>0</v>
      </c>
      <c r="D78" s="73">
        <v>0</v>
      </c>
      <c r="E78" s="73">
        <v>0</v>
      </c>
      <c r="F78" s="73">
        <v>0</v>
      </c>
      <c r="G78" s="73">
        <v>0</v>
      </c>
      <c r="H78" s="73">
        <v>0</v>
      </c>
      <c r="I78" s="73">
        <v>0</v>
      </c>
      <c r="J78" s="73">
        <v>0</v>
      </c>
      <c r="K78" s="73">
        <v>0</v>
      </c>
      <c r="L78" s="73">
        <v>0</v>
      </c>
      <c r="M78" s="73">
        <v>0</v>
      </c>
      <c r="N78" s="73">
        <v>0</v>
      </c>
      <c r="O78" s="73">
        <v>0</v>
      </c>
      <c r="P78" s="73">
        <v>0</v>
      </c>
      <c r="Q78" s="73">
        <v>1</v>
      </c>
      <c r="R78" s="73">
        <v>1</v>
      </c>
      <c r="S78" s="73">
        <v>2</v>
      </c>
      <c r="T78" s="73">
        <v>1</v>
      </c>
      <c r="U78" s="73">
        <v>0</v>
      </c>
      <c r="V78" s="73">
        <v>5</v>
      </c>
      <c r="X78" s="88">
        <v>1971</v>
      </c>
      <c r="Y78" s="73">
        <v>0</v>
      </c>
      <c r="Z78" s="73">
        <v>0</v>
      </c>
      <c r="AA78" s="73">
        <v>0</v>
      </c>
      <c r="AB78" s="73">
        <v>0</v>
      </c>
      <c r="AC78" s="73">
        <v>0</v>
      </c>
      <c r="AD78" s="73">
        <v>0</v>
      </c>
      <c r="AE78" s="73">
        <v>0</v>
      </c>
      <c r="AF78" s="73">
        <v>0</v>
      </c>
      <c r="AG78" s="73">
        <v>0</v>
      </c>
      <c r="AH78" s="73">
        <v>0</v>
      </c>
      <c r="AI78" s="73">
        <v>0</v>
      </c>
      <c r="AJ78" s="73">
        <v>0</v>
      </c>
      <c r="AK78" s="73">
        <v>0</v>
      </c>
      <c r="AL78" s="73">
        <v>1</v>
      </c>
      <c r="AM78" s="73">
        <v>0</v>
      </c>
      <c r="AN78" s="73">
        <v>0</v>
      </c>
      <c r="AO78" s="73">
        <v>0</v>
      </c>
      <c r="AP78" s="73">
        <v>1</v>
      </c>
      <c r="AQ78" s="73">
        <v>0</v>
      </c>
      <c r="AR78" s="73">
        <v>2</v>
      </c>
      <c r="AT78" s="88">
        <v>1971</v>
      </c>
      <c r="AU78" s="73">
        <v>0</v>
      </c>
      <c r="AV78" s="73">
        <v>0</v>
      </c>
      <c r="AW78" s="73">
        <v>0</v>
      </c>
      <c r="AX78" s="73">
        <v>0</v>
      </c>
      <c r="AY78" s="73">
        <v>0</v>
      </c>
      <c r="AZ78" s="73">
        <v>0</v>
      </c>
      <c r="BA78" s="73">
        <v>0</v>
      </c>
      <c r="BB78" s="73">
        <v>0</v>
      </c>
      <c r="BC78" s="73">
        <v>0</v>
      </c>
      <c r="BD78" s="73">
        <v>0</v>
      </c>
      <c r="BE78" s="73">
        <v>0</v>
      </c>
      <c r="BF78" s="73">
        <v>0</v>
      </c>
      <c r="BG78" s="73">
        <v>0</v>
      </c>
      <c r="BH78" s="73">
        <v>1</v>
      </c>
      <c r="BI78" s="73">
        <v>1</v>
      </c>
      <c r="BJ78" s="73">
        <v>1</v>
      </c>
      <c r="BK78" s="73">
        <v>2</v>
      </c>
      <c r="BL78" s="73">
        <v>2</v>
      </c>
      <c r="BM78" s="73">
        <v>0</v>
      </c>
      <c r="BN78" s="73">
        <v>7</v>
      </c>
      <c r="BP78" s="88">
        <v>1971</v>
      </c>
    </row>
    <row r="79" spans="2:68">
      <c r="B79" s="88">
        <v>1972</v>
      </c>
      <c r="C79" s="73">
        <v>1</v>
      </c>
      <c r="D79" s="73">
        <v>0</v>
      </c>
      <c r="E79" s="73">
        <v>0</v>
      </c>
      <c r="F79" s="73">
        <v>0</v>
      </c>
      <c r="G79" s="73">
        <v>0</v>
      </c>
      <c r="H79" s="73">
        <v>0</v>
      </c>
      <c r="I79" s="73">
        <v>0</v>
      </c>
      <c r="J79" s="73">
        <v>0</v>
      </c>
      <c r="K79" s="73">
        <v>1</v>
      </c>
      <c r="L79" s="73">
        <v>0</v>
      </c>
      <c r="M79" s="73">
        <v>0</v>
      </c>
      <c r="N79" s="73">
        <v>0</v>
      </c>
      <c r="O79" s="73">
        <v>2</v>
      </c>
      <c r="P79" s="73">
        <v>0</v>
      </c>
      <c r="Q79" s="73">
        <v>1</v>
      </c>
      <c r="R79" s="73">
        <v>1</v>
      </c>
      <c r="S79" s="73">
        <v>1</v>
      </c>
      <c r="T79" s="73">
        <v>0</v>
      </c>
      <c r="U79" s="73">
        <v>0</v>
      </c>
      <c r="V79" s="73">
        <v>7</v>
      </c>
      <c r="X79" s="88">
        <v>1972</v>
      </c>
      <c r="Y79" s="73">
        <v>0</v>
      </c>
      <c r="Z79" s="73">
        <v>0</v>
      </c>
      <c r="AA79" s="73">
        <v>0</v>
      </c>
      <c r="AB79" s="73">
        <v>0</v>
      </c>
      <c r="AC79" s="73">
        <v>0</v>
      </c>
      <c r="AD79" s="73">
        <v>0</v>
      </c>
      <c r="AE79" s="73">
        <v>0</v>
      </c>
      <c r="AF79" s="73">
        <v>0</v>
      </c>
      <c r="AG79" s="73">
        <v>0</v>
      </c>
      <c r="AH79" s="73">
        <v>0</v>
      </c>
      <c r="AI79" s="73">
        <v>0</v>
      </c>
      <c r="AJ79" s="73">
        <v>0</v>
      </c>
      <c r="AK79" s="73">
        <v>1</v>
      </c>
      <c r="AL79" s="73">
        <v>1</v>
      </c>
      <c r="AM79" s="73">
        <v>2</v>
      </c>
      <c r="AN79" s="73">
        <v>0</v>
      </c>
      <c r="AO79" s="73">
        <v>2</v>
      </c>
      <c r="AP79" s="73">
        <v>2</v>
      </c>
      <c r="AQ79" s="73">
        <v>0</v>
      </c>
      <c r="AR79" s="73">
        <v>8</v>
      </c>
      <c r="AT79" s="88">
        <v>1972</v>
      </c>
      <c r="AU79" s="73">
        <v>1</v>
      </c>
      <c r="AV79" s="73">
        <v>0</v>
      </c>
      <c r="AW79" s="73">
        <v>0</v>
      </c>
      <c r="AX79" s="73">
        <v>0</v>
      </c>
      <c r="AY79" s="73">
        <v>0</v>
      </c>
      <c r="AZ79" s="73">
        <v>0</v>
      </c>
      <c r="BA79" s="73">
        <v>0</v>
      </c>
      <c r="BB79" s="73">
        <v>0</v>
      </c>
      <c r="BC79" s="73">
        <v>1</v>
      </c>
      <c r="BD79" s="73">
        <v>0</v>
      </c>
      <c r="BE79" s="73">
        <v>0</v>
      </c>
      <c r="BF79" s="73">
        <v>0</v>
      </c>
      <c r="BG79" s="73">
        <v>3</v>
      </c>
      <c r="BH79" s="73">
        <v>1</v>
      </c>
      <c r="BI79" s="73">
        <v>3</v>
      </c>
      <c r="BJ79" s="73">
        <v>1</v>
      </c>
      <c r="BK79" s="73">
        <v>3</v>
      </c>
      <c r="BL79" s="73">
        <v>2</v>
      </c>
      <c r="BM79" s="73">
        <v>0</v>
      </c>
      <c r="BN79" s="73">
        <v>15</v>
      </c>
      <c r="BP79" s="88">
        <v>1972</v>
      </c>
    </row>
    <row r="80" spans="2:68">
      <c r="B80" s="88">
        <v>1973</v>
      </c>
      <c r="C80" s="73">
        <v>0</v>
      </c>
      <c r="D80" s="73">
        <v>0</v>
      </c>
      <c r="E80" s="73">
        <v>0</v>
      </c>
      <c r="F80" s="73">
        <v>0</v>
      </c>
      <c r="G80" s="73">
        <v>0</v>
      </c>
      <c r="H80" s="73">
        <v>0</v>
      </c>
      <c r="I80" s="73">
        <v>0</v>
      </c>
      <c r="J80" s="73">
        <v>0</v>
      </c>
      <c r="K80" s="73">
        <v>0</v>
      </c>
      <c r="L80" s="73">
        <v>0</v>
      </c>
      <c r="M80" s="73">
        <v>0</v>
      </c>
      <c r="N80" s="73">
        <v>0</v>
      </c>
      <c r="O80" s="73">
        <v>0</v>
      </c>
      <c r="P80" s="73">
        <v>0</v>
      </c>
      <c r="Q80" s="73">
        <v>0</v>
      </c>
      <c r="R80" s="73">
        <v>2</v>
      </c>
      <c r="S80" s="73">
        <v>0</v>
      </c>
      <c r="T80" s="73">
        <v>0</v>
      </c>
      <c r="U80" s="73">
        <v>0</v>
      </c>
      <c r="V80" s="73">
        <v>2</v>
      </c>
      <c r="X80" s="88">
        <v>1973</v>
      </c>
      <c r="Y80" s="73">
        <v>0</v>
      </c>
      <c r="Z80" s="73">
        <v>0</v>
      </c>
      <c r="AA80" s="73">
        <v>0</v>
      </c>
      <c r="AB80" s="73">
        <v>0</v>
      </c>
      <c r="AC80" s="73">
        <v>0</v>
      </c>
      <c r="AD80" s="73">
        <v>0</v>
      </c>
      <c r="AE80" s="73">
        <v>0</v>
      </c>
      <c r="AF80" s="73">
        <v>0</v>
      </c>
      <c r="AG80" s="73">
        <v>0</v>
      </c>
      <c r="AH80" s="73">
        <v>0</v>
      </c>
      <c r="AI80" s="73">
        <v>0</v>
      </c>
      <c r="AJ80" s="73">
        <v>0</v>
      </c>
      <c r="AK80" s="73">
        <v>0</v>
      </c>
      <c r="AL80" s="73">
        <v>0</v>
      </c>
      <c r="AM80" s="73">
        <v>1</v>
      </c>
      <c r="AN80" s="73">
        <v>0</v>
      </c>
      <c r="AO80" s="73">
        <v>2</v>
      </c>
      <c r="AP80" s="73">
        <v>0</v>
      </c>
      <c r="AQ80" s="73">
        <v>0</v>
      </c>
      <c r="AR80" s="73">
        <v>3</v>
      </c>
      <c r="AT80" s="88">
        <v>1973</v>
      </c>
      <c r="AU80" s="73">
        <v>0</v>
      </c>
      <c r="AV80" s="73">
        <v>0</v>
      </c>
      <c r="AW80" s="73">
        <v>0</v>
      </c>
      <c r="AX80" s="73">
        <v>0</v>
      </c>
      <c r="AY80" s="73">
        <v>0</v>
      </c>
      <c r="AZ80" s="73">
        <v>0</v>
      </c>
      <c r="BA80" s="73">
        <v>0</v>
      </c>
      <c r="BB80" s="73">
        <v>0</v>
      </c>
      <c r="BC80" s="73">
        <v>0</v>
      </c>
      <c r="BD80" s="73">
        <v>0</v>
      </c>
      <c r="BE80" s="73">
        <v>0</v>
      </c>
      <c r="BF80" s="73">
        <v>0</v>
      </c>
      <c r="BG80" s="73">
        <v>0</v>
      </c>
      <c r="BH80" s="73">
        <v>0</v>
      </c>
      <c r="BI80" s="73">
        <v>1</v>
      </c>
      <c r="BJ80" s="73">
        <v>2</v>
      </c>
      <c r="BK80" s="73">
        <v>2</v>
      </c>
      <c r="BL80" s="73">
        <v>0</v>
      </c>
      <c r="BM80" s="73">
        <v>0</v>
      </c>
      <c r="BN80" s="73">
        <v>5</v>
      </c>
      <c r="BP80" s="88">
        <v>1973</v>
      </c>
    </row>
    <row r="81" spans="2:68">
      <c r="B81" s="88">
        <v>1974</v>
      </c>
      <c r="C81" s="73">
        <v>0</v>
      </c>
      <c r="D81" s="73">
        <v>0</v>
      </c>
      <c r="E81" s="73">
        <v>0</v>
      </c>
      <c r="F81" s="73">
        <v>0</v>
      </c>
      <c r="G81" s="73">
        <v>0</v>
      </c>
      <c r="H81" s="73">
        <v>0</v>
      </c>
      <c r="I81" s="73">
        <v>0</v>
      </c>
      <c r="J81" s="73">
        <v>0</v>
      </c>
      <c r="K81" s="73">
        <v>0</v>
      </c>
      <c r="L81" s="73">
        <v>0</v>
      </c>
      <c r="M81" s="73">
        <v>0</v>
      </c>
      <c r="N81" s="73">
        <v>0</v>
      </c>
      <c r="O81" s="73">
        <v>0</v>
      </c>
      <c r="P81" s="73">
        <v>2</v>
      </c>
      <c r="Q81" s="73">
        <v>0</v>
      </c>
      <c r="R81" s="73">
        <v>0</v>
      </c>
      <c r="S81" s="73">
        <v>0</v>
      </c>
      <c r="T81" s="73">
        <v>0</v>
      </c>
      <c r="U81" s="73">
        <v>0</v>
      </c>
      <c r="V81" s="73">
        <v>2</v>
      </c>
      <c r="X81" s="88">
        <v>1974</v>
      </c>
      <c r="Y81" s="73">
        <v>0</v>
      </c>
      <c r="Z81" s="73">
        <v>0</v>
      </c>
      <c r="AA81" s="73">
        <v>0</v>
      </c>
      <c r="AB81" s="73">
        <v>0</v>
      </c>
      <c r="AC81" s="73">
        <v>0</v>
      </c>
      <c r="AD81" s="73">
        <v>0</v>
      </c>
      <c r="AE81" s="73">
        <v>0</v>
      </c>
      <c r="AF81" s="73">
        <v>0</v>
      </c>
      <c r="AG81" s="73">
        <v>0</v>
      </c>
      <c r="AH81" s="73">
        <v>0</v>
      </c>
      <c r="AI81" s="73">
        <v>0</v>
      </c>
      <c r="AJ81" s="73">
        <v>1</v>
      </c>
      <c r="AK81" s="73">
        <v>2</v>
      </c>
      <c r="AL81" s="73">
        <v>0</v>
      </c>
      <c r="AM81" s="73">
        <v>0</v>
      </c>
      <c r="AN81" s="73">
        <v>2</v>
      </c>
      <c r="AO81" s="73">
        <v>0</v>
      </c>
      <c r="AP81" s="73">
        <v>0</v>
      </c>
      <c r="AQ81" s="73">
        <v>0</v>
      </c>
      <c r="AR81" s="73">
        <v>5</v>
      </c>
      <c r="AT81" s="88">
        <v>1974</v>
      </c>
      <c r="AU81" s="73">
        <v>0</v>
      </c>
      <c r="AV81" s="73">
        <v>0</v>
      </c>
      <c r="AW81" s="73">
        <v>0</v>
      </c>
      <c r="AX81" s="73">
        <v>0</v>
      </c>
      <c r="AY81" s="73">
        <v>0</v>
      </c>
      <c r="AZ81" s="73">
        <v>0</v>
      </c>
      <c r="BA81" s="73">
        <v>0</v>
      </c>
      <c r="BB81" s="73">
        <v>0</v>
      </c>
      <c r="BC81" s="73">
        <v>0</v>
      </c>
      <c r="BD81" s="73">
        <v>0</v>
      </c>
      <c r="BE81" s="73">
        <v>0</v>
      </c>
      <c r="BF81" s="73">
        <v>1</v>
      </c>
      <c r="BG81" s="73">
        <v>2</v>
      </c>
      <c r="BH81" s="73">
        <v>2</v>
      </c>
      <c r="BI81" s="73">
        <v>0</v>
      </c>
      <c r="BJ81" s="73">
        <v>2</v>
      </c>
      <c r="BK81" s="73">
        <v>0</v>
      </c>
      <c r="BL81" s="73">
        <v>0</v>
      </c>
      <c r="BM81" s="73">
        <v>0</v>
      </c>
      <c r="BN81" s="73">
        <v>7</v>
      </c>
      <c r="BP81" s="88">
        <v>1974</v>
      </c>
    </row>
    <row r="82" spans="2:68">
      <c r="B82" s="88">
        <v>1975</v>
      </c>
      <c r="C82" s="73">
        <v>0</v>
      </c>
      <c r="D82" s="73">
        <v>0</v>
      </c>
      <c r="E82" s="73">
        <v>0</v>
      </c>
      <c r="F82" s="73">
        <v>0</v>
      </c>
      <c r="G82" s="73">
        <v>0</v>
      </c>
      <c r="H82" s="73">
        <v>0</v>
      </c>
      <c r="I82" s="73">
        <v>0</v>
      </c>
      <c r="J82" s="73">
        <v>0</v>
      </c>
      <c r="K82" s="73">
        <v>0</v>
      </c>
      <c r="L82" s="73">
        <v>0</v>
      </c>
      <c r="M82" s="73">
        <v>0</v>
      </c>
      <c r="N82" s="73">
        <v>0</v>
      </c>
      <c r="O82" s="73">
        <v>0</v>
      </c>
      <c r="P82" s="73">
        <v>0</v>
      </c>
      <c r="Q82" s="73">
        <v>0</v>
      </c>
      <c r="R82" s="73">
        <v>0</v>
      </c>
      <c r="S82" s="73">
        <v>1</v>
      </c>
      <c r="T82" s="73">
        <v>0</v>
      </c>
      <c r="U82" s="73">
        <v>0</v>
      </c>
      <c r="V82" s="73">
        <v>1</v>
      </c>
      <c r="X82" s="88">
        <v>1975</v>
      </c>
      <c r="Y82" s="73">
        <v>0</v>
      </c>
      <c r="Z82" s="73">
        <v>0</v>
      </c>
      <c r="AA82" s="73">
        <v>0</v>
      </c>
      <c r="AB82" s="73">
        <v>0</v>
      </c>
      <c r="AC82" s="73">
        <v>0</v>
      </c>
      <c r="AD82" s="73">
        <v>1</v>
      </c>
      <c r="AE82" s="73">
        <v>0</v>
      </c>
      <c r="AF82" s="73">
        <v>0</v>
      </c>
      <c r="AG82" s="73">
        <v>0</v>
      </c>
      <c r="AH82" s="73">
        <v>0</v>
      </c>
      <c r="AI82" s="73">
        <v>0</v>
      </c>
      <c r="AJ82" s="73">
        <v>0</v>
      </c>
      <c r="AK82" s="73">
        <v>0</v>
      </c>
      <c r="AL82" s="73">
        <v>1</v>
      </c>
      <c r="AM82" s="73">
        <v>0</v>
      </c>
      <c r="AN82" s="73">
        <v>3</v>
      </c>
      <c r="AO82" s="73">
        <v>1</v>
      </c>
      <c r="AP82" s="73">
        <v>1</v>
      </c>
      <c r="AQ82" s="73">
        <v>0</v>
      </c>
      <c r="AR82" s="73">
        <v>7</v>
      </c>
      <c r="AT82" s="88">
        <v>1975</v>
      </c>
      <c r="AU82" s="73">
        <v>0</v>
      </c>
      <c r="AV82" s="73">
        <v>0</v>
      </c>
      <c r="AW82" s="73">
        <v>0</v>
      </c>
      <c r="AX82" s="73">
        <v>0</v>
      </c>
      <c r="AY82" s="73">
        <v>0</v>
      </c>
      <c r="AZ82" s="73">
        <v>1</v>
      </c>
      <c r="BA82" s="73">
        <v>0</v>
      </c>
      <c r="BB82" s="73">
        <v>0</v>
      </c>
      <c r="BC82" s="73">
        <v>0</v>
      </c>
      <c r="BD82" s="73">
        <v>0</v>
      </c>
      <c r="BE82" s="73">
        <v>0</v>
      </c>
      <c r="BF82" s="73">
        <v>0</v>
      </c>
      <c r="BG82" s="73">
        <v>0</v>
      </c>
      <c r="BH82" s="73">
        <v>1</v>
      </c>
      <c r="BI82" s="73">
        <v>0</v>
      </c>
      <c r="BJ82" s="73">
        <v>3</v>
      </c>
      <c r="BK82" s="73">
        <v>2</v>
      </c>
      <c r="BL82" s="73">
        <v>1</v>
      </c>
      <c r="BM82" s="73">
        <v>0</v>
      </c>
      <c r="BN82" s="73">
        <v>8</v>
      </c>
      <c r="BP82" s="88">
        <v>1975</v>
      </c>
    </row>
    <row r="83" spans="2:68">
      <c r="B83" s="88">
        <v>1976</v>
      </c>
      <c r="C83" s="73">
        <v>0</v>
      </c>
      <c r="D83" s="73">
        <v>0</v>
      </c>
      <c r="E83" s="73">
        <v>0</v>
      </c>
      <c r="F83" s="73">
        <v>0</v>
      </c>
      <c r="G83" s="73">
        <v>0</v>
      </c>
      <c r="H83" s="73">
        <v>0</v>
      </c>
      <c r="I83" s="73">
        <v>0</v>
      </c>
      <c r="J83" s="73">
        <v>0</v>
      </c>
      <c r="K83" s="73">
        <v>0</v>
      </c>
      <c r="L83" s="73">
        <v>0</v>
      </c>
      <c r="M83" s="73">
        <v>0</v>
      </c>
      <c r="N83" s="73">
        <v>0</v>
      </c>
      <c r="O83" s="73">
        <v>0</v>
      </c>
      <c r="P83" s="73">
        <v>0</v>
      </c>
      <c r="Q83" s="73">
        <v>1</v>
      </c>
      <c r="R83" s="73">
        <v>0</v>
      </c>
      <c r="S83" s="73">
        <v>0</v>
      </c>
      <c r="T83" s="73">
        <v>0</v>
      </c>
      <c r="U83" s="73">
        <v>0</v>
      </c>
      <c r="V83" s="73">
        <v>1</v>
      </c>
      <c r="X83" s="88">
        <v>1976</v>
      </c>
      <c r="Y83" s="73">
        <v>0</v>
      </c>
      <c r="Z83" s="73">
        <v>0</v>
      </c>
      <c r="AA83" s="73">
        <v>0</v>
      </c>
      <c r="AB83" s="73">
        <v>0</v>
      </c>
      <c r="AC83" s="73">
        <v>0</v>
      </c>
      <c r="AD83" s="73">
        <v>0</v>
      </c>
      <c r="AE83" s="73">
        <v>0</v>
      </c>
      <c r="AF83" s="73">
        <v>0</v>
      </c>
      <c r="AG83" s="73">
        <v>0</v>
      </c>
      <c r="AH83" s="73">
        <v>0</v>
      </c>
      <c r="AI83" s="73">
        <v>0</v>
      </c>
      <c r="AJ83" s="73">
        <v>0</v>
      </c>
      <c r="AK83" s="73">
        <v>0</v>
      </c>
      <c r="AL83" s="73">
        <v>0</v>
      </c>
      <c r="AM83" s="73">
        <v>1</v>
      </c>
      <c r="AN83" s="73">
        <v>0</v>
      </c>
      <c r="AO83" s="73">
        <v>1</v>
      </c>
      <c r="AP83" s="73">
        <v>0</v>
      </c>
      <c r="AQ83" s="73">
        <v>0</v>
      </c>
      <c r="AR83" s="73">
        <v>2</v>
      </c>
      <c r="AT83" s="88">
        <v>1976</v>
      </c>
      <c r="AU83" s="73">
        <v>0</v>
      </c>
      <c r="AV83" s="73">
        <v>0</v>
      </c>
      <c r="AW83" s="73">
        <v>0</v>
      </c>
      <c r="AX83" s="73">
        <v>0</v>
      </c>
      <c r="AY83" s="73">
        <v>0</v>
      </c>
      <c r="AZ83" s="73">
        <v>0</v>
      </c>
      <c r="BA83" s="73">
        <v>0</v>
      </c>
      <c r="BB83" s="73">
        <v>0</v>
      </c>
      <c r="BC83" s="73">
        <v>0</v>
      </c>
      <c r="BD83" s="73">
        <v>0</v>
      </c>
      <c r="BE83" s="73">
        <v>0</v>
      </c>
      <c r="BF83" s="73">
        <v>0</v>
      </c>
      <c r="BG83" s="73">
        <v>0</v>
      </c>
      <c r="BH83" s="73">
        <v>0</v>
      </c>
      <c r="BI83" s="73">
        <v>2</v>
      </c>
      <c r="BJ83" s="73">
        <v>0</v>
      </c>
      <c r="BK83" s="73">
        <v>1</v>
      </c>
      <c r="BL83" s="73">
        <v>0</v>
      </c>
      <c r="BM83" s="73">
        <v>0</v>
      </c>
      <c r="BN83" s="73">
        <v>3</v>
      </c>
      <c r="BP83" s="88">
        <v>1976</v>
      </c>
    </row>
    <row r="84" spans="2:68">
      <c r="B84" s="88">
        <v>1977</v>
      </c>
      <c r="C84" s="73">
        <v>0</v>
      </c>
      <c r="D84" s="73">
        <v>0</v>
      </c>
      <c r="E84" s="73">
        <v>0</v>
      </c>
      <c r="F84" s="73">
        <v>0</v>
      </c>
      <c r="G84" s="73">
        <v>0</v>
      </c>
      <c r="H84" s="73">
        <v>0</v>
      </c>
      <c r="I84" s="73">
        <v>0</v>
      </c>
      <c r="J84" s="73">
        <v>1</v>
      </c>
      <c r="K84" s="73">
        <v>0</v>
      </c>
      <c r="L84" s="73">
        <v>0</v>
      </c>
      <c r="M84" s="73">
        <v>0</v>
      </c>
      <c r="N84" s="73">
        <v>0</v>
      </c>
      <c r="O84" s="73">
        <v>0</v>
      </c>
      <c r="P84" s="73">
        <v>0</v>
      </c>
      <c r="Q84" s="73">
        <v>0</v>
      </c>
      <c r="R84" s="73">
        <v>0</v>
      </c>
      <c r="S84" s="73">
        <v>0</v>
      </c>
      <c r="T84" s="73">
        <v>0</v>
      </c>
      <c r="U84" s="73">
        <v>0</v>
      </c>
      <c r="V84" s="73">
        <v>1</v>
      </c>
      <c r="X84" s="88">
        <v>1977</v>
      </c>
      <c r="Y84" s="73">
        <v>0</v>
      </c>
      <c r="Z84" s="73">
        <v>0</v>
      </c>
      <c r="AA84" s="73">
        <v>0</v>
      </c>
      <c r="AB84" s="73">
        <v>0</v>
      </c>
      <c r="AC84" s="73">
        <v>0</v>
      </c>
      <c r="AD84" s="73">
        <v>0</v>
      </c>
      <c r="AE84" s="73">
        <v>0</v>
      </c>
      <c r="AF84" s="73">
        <v>0</v>
      </c>
      <c r="AG84" s="73">
        <v>0</v>
      </c>
      <c r="AH84" s="73">
        <v>0</v>
      </c>
      <c r="AI84" s="73">
        <v>0</v>
      </c>
      <c r="AJ84" s="73">
        <v>0</v>
      </c>
      <c r="AK84" s="73">
        <v>0</v>
      </c>
      <c r="AL84" s="73">
        <v>0</v>
      </c>
      <c r="AM84" s="73">
        <v>1</v>
      </c>
      <c r="AN84" s="73">
        <v>0</v>
      </c>
      <c r="AO84" s="73">
        <v>0</v>
      </c>
      <c r="AP84" s="73">
        <v>1</v>
      </c>
      <c r="AQ84" s="73">
        <v>0</v>
      </c>
      <c r="AR84" s="73">
        <v>2</v>
      </c>
      <c r="AT84" s="88">
        <v>1977</v>
      </c>
      <c r="AU84" s="73">
        <v>0</v>
      </c>
      <c r="AV84" s="73">
        <v>0</v>
      </c>
      <c r="AW84" s="73">
        <v>0</v>
      </c>
      <c r="AX84" s="73">
        <v>0</v>
      </c>
      <c r="AY84" s="73">
        <v>0</v>
      </c>
      <c r="AZ84" s="73">
        <v>0</v>
      </c>
      <c r="BA84" s="73">
        <v>0</v>
      </c>
      <c r="BB84" s="73">
        <v>1</v>
      </c>
      <c r="BC84" s="73">
        <v>0</v>
      </c>
      <c r="BD84" s="73">
        <v>0</v>
      </c>
      <c r="BE84" s="73">
        <v>0</v>
      </c>
      <c r="BF84" s="73">
        <v>0</v>
      </c>
      <c r="BG84" s="73">
        <v>0</v>
      </c>
      <c r="BH84" s="73">
        <v>0</v>
      </c>
      <c r="BI84" s="73">
        <v>1</v>
      </c>
      <c r="BJ84" s="73">
        <v>0</v>
      </c>
      <c r="BK84" s="73">
        <v>0</v>
      </c>
      <c r="BL84" s="73">
        <v>1</v>
      </c>
      <c r="BM84" s="73">
        <v>0</v>
      </c>
      <c r="BN84" s="73">
        <v>3</v>
      </c>
      <c r="BP84" s="88">
        <v>1977</v>
      </c>
    </row>
    <row r="85" spans="2:68">
      <c r="B85" s="88">
        <v>1978</v>
      </c>
      <c r="C85" s="73">
        <v>0</v>
      </c>
      <c r="D85" s="73">
        <v>0</v>
      </c>
      <c r="E85" s="73">
        <v>0</v>
      </c>
      <c r="F85" s="73">
        <v>0</v>
      </c>
      <c r="G85" s="73">
        <v>0</v>
      </c>
      <c r="H85" s="73">
        <v>0</v>
      </c>
      <c r="I85" s="73">
        <v>0</v>
      </c>
      <c r="J85" s="73">
        <v>0</v>
      </c>
      <c r="K85" s="73">
        <v>0</v>
      </c>
      <c r="L85" s="73">
        <v>0</v>
      </c>
      <c r="M85" s="73">
        <v>0</v>
      </c>
      <c r="N85" s="73">
        <v>0</v>
      </c>
      <c r="O85" s="73">
        <v>1</v>
      </c>
      <c r="P85" s="73">
        <v>0</v>
      </c>
      <c r="Q85" s="73">
        <v>0</v>
      </c>
      <c r="R85" s="73">
        <v>0</v>
      </c>
      <c r="S85" s="73">
        <v>0</v>
      </c>
      <c r="T85" s="73">
        <v>0</v>
      </c>
      <c r="U85" s="73">
        <v>0</v>
      </c>
      <c r="V85" s="73">
        <v>1</v>
      </c>
      <c r="X85" s="88">
        <v>1978</v>
      </c>
      <c r="Y85" s="73">
        <v>0</v>
      </c>
      <c r="Z85" s="73">
        <v>0</v>
      </c>
      <c r="AA85" s="73">
        <v>0</v>
      </c>
      <c r="AB85" s="73">
        <v>0</v>
      </c>
      <c r="AC85" s="73">
        <v>0</v>
      </c>
      <c r="AD85" s="73">
        <v>0</v>
      </c>
      <c r="AE85" s="73">
        <v>0</v>
      </c>
      <c r="AF85" s="73">
        <v>0</v>
      </c>
      <c r="AG85" s="73">
        <v>0</v>
      </c>
      <c r="AH85" s="73">
        <v>0</v>
      </c>
      <c r="AI85" s="73">
        <v>0</v>
      </c>
      <c r="AJ85" s="73">
        <v>0</v>
      </c>
      <c r="AK85" s="73">
        <v>0</v>
      </c>
      <c r="AL85" s="73">
        <v>0</v>
      </c>
      <c r="AM85" s="73">
        <v>0</v>
      </c>
      <c r="AN85" s="73">
        <v>2</v>
      </c>
      <c r="AO85" s="73">
        <v>1</v>
      </c>
      <c r="AP85" s="73">
        <v>1</v>
      </c>
      <c r="AQ85" s="73">
        <v>0</v>
      </c>
      <c r="AR85" s="73">
        <v>4</v>
      </c>
      <c r="AT85" s="88">
        <v>1978</v>
      </c>
      <c r="AU85" s="73">
        <v>0</v>
      </c>
      <c r="AV85" s="73">
        <v>0</v>
      </c>
      <c r="AW85" s="73">
        <v>0</v>
      </c>
      <c r="AX85" s="73">
        <v>0</v>
      </c>
      <c r="AY85" s="73">
        <v>0</v>
      </c>
      <c r="AZ85" s="73">
        <v>0</v>
      </c>
      <c r="BA85" s="73">
        <v>0</v>
      </c>
      <c r="BB85" s="73">
        <v>0</v>
      </c>
      <c r="BC85" s="73">
        <v>0</v>
      </c>
      <c r="BD85" s="73">
        <v>0</v>
      </c>
      <c r="BE85" s="73">
        <v>0</v>
      </c>
      <c r="BF85" s="73">
        <v>0</v>
      </c>
      <c r="BG85" s="73">
        <v>1</v>
      </c>
      <c r="BH85" s="73">
        <v>0</v>
      </c>
      <c r="BI85" s="73">
        <v>0</v>
      </c>
      <c r="BJ85" s="73">
        <v>2</v>
      </c>
      <c r="BK85" s="73">
        <v>1</v>
      </c>
      <c r="BL85" s="73">
        <v>1</v>
      </c>
      <c r="BM85" s="73">
        <v>0</v>
      </c>
      <c r="BN85" s="73">
        <v>5</v>
      </c>
      <c r="BP85" s="88">
        <v>1978</v>
      </c>
    </row>
    <row r="86" spans="2:68">
      <c r="B86" s="89">
        <v>1979</v>
      </c>
      <c r="C86" s="73">
        <v>0</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0</v>
      </c>
      <c r="X86" s="89">
        <v>1979</v>
      </c>
      <c r="Y86" s="73">
        <v>0</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0</v>
      </c>
      <c r="AT86" s="89">
        <v>1979</v>
      </c>
      <c r="AU86" s="73">
        <v>0</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0</v>
      </c>
      <c r="BP86" s="89">
        <v>1979</v>
      </c>
    </row>
    <row r="87" spans="2:68">
      <c r="B87" s="89">
        <v>1980</v>
      </c>
      <c r="C87" s="73">
        <v>0</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0</v>
      </c>
      <c r="X87" s="89">
        <v>1980</v>
      </c>
      <c r="Y87" s="73">
        <v>0</v>
      </c>
      <c r="Z87" s="73">
        <v>0</v>
      </c>
      <c r="AA87" s="73">
        <v>0</v>
      </c>
      <c r="AB87" s="73">
        <v>0</v>
      </c>
      <c r="AC87" s="73">
        <v>0</v>
      </c>
      <c r="AD87" s="73">
        <v>0</v>
      </c>
      <c r="AE87" s="73">
        <v>0</v>
      </c>
      <c r="AF87" s="73">
        <v>0</v>
      </c>
      <c r="AG87" s="73">
        <v>0</v>
      </c>
      <c r="AH87" s="73">
        <v>0</v>
      </c>
      <c r="AI87" s="73">
        <v>0</v>
      </c>
      <c r="AJ87" s="73">
        <v>0</v>
      </c>
      <c r="AK87" s="73">
        <v>0</v>
      </c>
      <c r="AL87" s="73">
        <v>0</v>
      </c>
      <c r="AM87" s="73">
        <v>0</v>
      </c>
      <c r="AN87" s="73">
        <v>1</v>
      </c>
      <c r="AO87" s="73">
        <v>0</v>
      </c>
      <c r="AP87" s="73">
        <v>0</v>
      </c>
      <c r="AQ87" s="73">
        <v>0</v>
      </c>
      <c r="AR87" s="73">
        <v>1</v>
      </c>
      <c r="AT87" s="89">
        <v>1980</v>
      </c>
      <c r="AU87" s="73">
        <v>0</v>
      </c>
      <c r="AV87" s="73">
        <v>0</v>
      </c>
      <c r="AW87" s="73">
        <v>0</v>
      </c>
      <c r="AX87" s="73">
        <v>0</v>
      </c>
      <c r="AY87" s="73">
        <v>0</v>
      </c>
      <c r="AZ87" s="73">
        <v>0</v>
      </c>
      <c r="BA87" s="73">
        <v>0</v>
      </c>
      <c r="BB87" s="73">
        <v>0</v>
      </c>
      <c r="BC87" s="73">
        <v>0</v>
      </c>
      <c r="BD87" s="73">
        <v>0</v>
      </c>
      <c r="BE87" s="73">
        <v>0</v>
      </c>
      <c r="BF87" s="73">
        <v>0</v>
      </c>
      <c r="BG87" s="73">
        <v>0</v>
      </c>
      <c r="BH87" s="73">
        <v>0</v>
      </c>
      <c r="BI87" s="73">
        <v>0</v>
      </c>
      <c r="BJ87" s="73">
        <v>1</v>
      </c>
      <c r="BK87" s="73">
        <v>0</v>
      </c>
      <c r="BL87" s="73">
        <v>0</v>
      </c>
      <c r="BM87" s="73">
        <v>0</v>
      </c>
      <c r="BN87" s="73">
        <v>1</v>
      </c>
      <c r="BP87" s="89">
        <v>1980</v>
      </c>
    </row>
    <row r="88" spans="2:68">
      <c r="B88" s="89">
        <v>1981</v>
      </c>
      <c r="C88" s="73">
        <v>0</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X88" s="89">
        <v>1981</v>
      </c>
      <c r="Y88" s="73">
        <v>0</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0</v>
      </c>
      <c r="AT88" s="89">
        <v>1981</v>
      </c>
      <c r="AU88" s="73">
        <v>0</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0</v>
      </c>
      <c r="BP88" s="89">
        <v>1981</v>
      </c>
    </row>
    <row r="89" spans="2:68">
      <c r="B89" s="89">
        <v>1982</v>
      </c>
      <c r="C89" s="73">
        <v>0</v>
      </c>
      <c r="D89" s="73">
        <v>0</v>
      </c>
      <c r="E89" s="73">
        <v>0</v>
      </c>
      <c r="F89" s="73">
        <v>0</v>
      </c>
      <c r="G89" s="73">
        <v>0</v>
      </c>
      <c r="H89" s="73">
        <v>0</v>
      </c>
      <c r="I89" s="73">
        <v>0</v>
      </c>
      <c r="J89" s="73">
        <v>0</v>
      </c>
      <c r="K89" s="73">
        <v>0</v>
      </c>
      <c r="L89" s="73">
        <v>0</v>
      </c>
      <c r="M89" s="73">
        <v>0</v>
      </c>
      <c r="N89" s="73">
        <v>0</v>
      </c>
      <c r="O89" s="73">
        <v>0</v>
      </c>
      <c r="P89" s="73">
        <v>0</v>
      </c>
      <c r="Q89" s="73">
        <v>0</v>
      </c>
      <c r="R89" s="73">
        <v>1</v>
      </c>
      <c r="S89" s="73">
        <v>0</v>
      </c>
      <c r="T89" s="73">
        <v>0</v>
      </c>
      <c r="U89" s="73">
        <v>0</v>
      </c>
      <c r="V89" s="73">
        <v>1</v>
      </c>
      <c r="X89" s="89">
        <v>1982</v>
      </c>
      <c r="Y89" s="73">
        <v>0</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0</v>
      </c>
      <c r="AT89" s="89">
        <v>1982</v>
      </c>
      <c r="AU89" s="73">
        <v>0</v>
      </c>
      <c r="AV89" s="73">
        <v>0</v>
      </c>
      <c r="AW89" s="73">
        <v>0</v>
      </c>
      <c r="AX89" s="73">
        <v>0</v>
      </c>
      <c r="AY89" s="73">
        <v>0</v>
      </c>
      <c r="AZ89" s="73">
        <v>0</v>
      </c>
      <c r="BA89" s="73">
        <v>0</v>
      </c>
      <c r="BB89" s="73">
        <v>0</v>
      </c>
      <c r="BC89" s="73">
        <v>0</v>
      </c>
      <c r="BD89" s="73">
        <v>0</v>
      </c>
      <c r="BE89" s="73">
        <v>0</v>
      </c>
      <c r="BF89" s="73">
        <v>0</v>
      </c>
      <c r="BG89" s="73">
        <v>0</v>
      </c>
      <c r="BH89" s="73">
        <v>0</v>
      </c>
      <c r="BI89" s="73">
        <v>0</v>
      </c>
      <c r="BJ89" s="73">
        <v>1</v>
      </c>
      <c r="BK89" s="73">
        <v>0</v>
      </c>
      <c r="BL89" s="73">
        <v>0</v>
      </c>
      <c r="BM89" s="73">
        <v>0</v>
      </c>
      <c r="BN89" s="73">
        <v>1</v>
      </c>
      <c r="BP89" s="89">
        <v>1982</v>
      </c>
    </row>
    <row r="90" spans="2:68">
      <c r="B90" s="89">
        <v>1983</v>
      </c>
      <c r="C90" s="73">
        <v>0</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0</v>
      </c>
      <c r="X90" s="89">
        <v>1983</v>
      </c>
      <c r="Y90" s="73">
        <v>0</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0</v>
      </c>
      <c r="AT90" s="89">
        <v>1983</v>
      </c>
      <c r="AU90" s="73">
        <v>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0</v>
      </c>
      <c r="BP90" s="89">
        <v>1983</v>
      </c>
    </row>
    <row r="91" spans="2:68">
      <c r="B91" s="89">
        <v>1984</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X91" s="89">
        <v>1984</v>
      </c>
      <c r="Y91" s="73">
        <v>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1</v>
      </c>
      <c r="AP91" s="73">
        <v>0</v>
      </c>
      <c r="AQ91" s="73">
        <v>0</v>
      </c>
      <c r="AR91" s="73">
        <v>1</v>
      </c>
      <c r="AT91" s="89">
        <v>1984</v>
      </c>
      <c r="AU91" s="73">
        <v>0</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1</v>
      </c>
      <c r="BL91" s="73">
        <v>0</v>
      </c>
      <c r="BM91" s="73">
        <v>0</v>
      </c>
      <c r="BN91" s="73">
        <v>1</v>
      </c>
      <c r="BP91" s="89">
        <v>1984</v>
      </c>
    </row>
    <row r="92" spans="2:68">
      <c r="B92" s="89">
        <v>1985</v>
      </c>
      <c r="C92" s="73">
        <v>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0</v>
      </c>
      <c r="X92" s="89">
        <v>1985</v>
      </c>
      <c r="Y92" s="73">
        <v>0</v>
      </c>
      <c r="Z92" s="73">
        <v>0</v>
      </c>
      <c r="AA92" s="73">
        <v>0</v>
      </c>
      <c r="AB92" s="73">
        <v>0</v>
      </c>
      <c r="AC92" s="73">
        <v>0</v>
      </c>
      <c r="AD92" s="73">
        <v>0</v>
      </c>
      <c r="AE92" s="73">
        <v>0</v>
      </c>
      <c r="AF92" s="73">
        <v>0</v>
      </c>
      <c r="AG92" s="73">
        <v>0</v>
      </c>
      <c r="AH92" s="73">
        <v>0</v>
      </c>
      <c r="AI92" s="73">
        <v>0</v>
      </c>
      <c r="AJ92" s="73">
        <v>0</v>
      </c>
      <c r="AK92" s="73">
        <v>0</v>
      </c>
      <c r="AL92" s="73">
        <v>0</v>
      </c>
      <c r="AM92" s="73">
        <v>0</v>
      </c>
      <c r="AN92" s="73">
        <v>2</v>
      </c>
      <c r="AO92" s="73">
        <v>0</v>
      </c>
      <c r="AP92" s="73">
        <v>1</v>
      </c>
      <c r="AQ92" s="73">
        <v>0</v>
      </c>
      <c r="AR92" s="73">
        <v>3</v>
      </c>
      <c r="AT92" s="89">
        <v>1985</v>
      </c>
      <c r="AU92" s="73">
        <v>0</v>
      </c>
      <c r="AV92" s="73">
        <v>0</v>
      </c>
      <c r="AW92" s="73">
        <v>0</v>
      </c>
      <c r="AX92" s="73">
        <v>0</v>
      </c>
      <c r="AY92" s="73">
        <v>0</v>
      </c>
      <c r="AZ92" s="73">
        <v>0</v>
      </c>
      <c r="BA92" s="73">
        <v>0</v>
      </c>
      <c r="BB92" s="73">
        <v>0</v>
      </c>
      <c r="BC92" s="73">
        <v>0</v>
      </c>
      <c r="BD92" s="73">
        <v>0</v>
      </c>
      <c r="BE92" s="73">
        <v>0</v>
      </c>
      <c r="BF92" s="73">
        <v>0</v>
      </c>
      <c r="BG92" s="73">
        <v>0</v>
      </c>
      <c r="BH92" s="73">
        <v>0</v>
      </c>
      <c r="BI92" s="73">
        <v>0</v>
      </c>
      <c r="BJ92" s="73">
        <v>2</v>
      </c>
      <c r="BK92" s="73">
        <v>0</v>
      </c>
      <c r="BL92" s="73">
        <v>1</v>
      </c>
      <c r="BM92" s="73">
        <v>0</v>
      </c>
      <c r="BN92" s="73">
        <v>3</v>
      </c>
      <c r="BP92" s="89">
        <v>1985</v>
      </c>
    </row>
    <row r="93" spans="2:68">
      <c r="B93" s="89">
        <v>1986</v>
      </c>
      <c r="C93" s="73">
        <v>0</v>
      </c>
      <c r="D93" s="73">
        <v>0</v>
      </c>
      <c r="E93" s="73">
        <v>0</v>
      </c>
      <c r="F93" s="73">
        <v>0</v>
      </c>
      <c r="G93" s="73">
        <v>0</v>
      </c>
      <c r="H93" s="73">
        <v>0</v>
      </c>
      <c r="I93" s="73">
        <v>0</v>
      </c>
      <c r="J93" s="73">
        <v>0</v>
      </c>
      <c r="K93" s="73">
        <v>0</v>
      </c>
      <c r="L93" s="73">
        <v>0</v>
      </c>
      <c r="M93" s="73">
        <v>0</v>
      </c>
      <c r="N93" s="73">
        <v>1</v>
      </c>
      <c r="O93" s="73">
        <v>0</v>
      </c>
      <c r="P93" s="73">
        <v>0</v>
      </c>
      <c r="Q93" s="73">
        <v>0</v>
      </c>
      <c r="R93" s="73">
        <v>0</v>
      </c>
      <c r="S93" s="73">
        <v>0</v>
      </c>
      <c r="T93" s="73">
        <v>0</v>
      </c>
      <c r="U93" s="73">
        <v>0</v>
      </c>
      <c r="V93" s="73">
        <v>1</v>
      </c>
      <c r="X93" s="89">
        <v>1986</v>
      </c>
      <c r="Y93" s="73">
        <v>0</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0</v>
      </c>
      <c r="AT93" s="89">
        <v>1986</v>
      </c>
      <c r="AU93" s="73">
        <v>0</v>
      </c>
      <c r="AV93" s="73">
        <v>0</v>
      </c>
      <c r="AW93" s="73">
        <v>0</v>
      </c>
      <c r="AX93" s="73">
        <v>0</v>
      </c>
      <c r="AY93" s="73">
        <v>0</v>
      </c>
      <c r="AZ93" s="73">
        <v>0</v>
      </c>
      <c r="BA93" s="73">
        <v>0</v>
      </c>
      <c r="BB93" s="73">
        <v>0</v>
      </c>
      <c r="BC93" s="73">
        <v>0</v>
      </c>
      <c r="BD93" s="73">
        <v>0</v>
      </c>
      <c r="BE93" s="73">
        <v>0</v>
      </c>
      <c r="BF93" s="73">
        <v>1</v>
      </c>
      <c r="BG93" s="73">
        <v>0</v>
      </c>
      <c r="BH93" s="73">
        <v>0</v>
      </c>
      <c r="BI93" s="73">
        <v>0</v>
      </c>
      <c r="BJ93" s="73">
        <v>0</v>
      </c>
      <c r="BK93" s="73">
        <v>0</v>
      </c>
      <c r="BL93" s="73">
        <v>0</v>
      </c>
      <c r="BM93" s="73">
        <v>0</v>
      </c>
      <c r="BN93" s="73">
        <v>1</v>
      </c>
      <c r="BP93" s="89">
        <v>1986</v>
      </c>
    </row>
    <row r="94" spans="2:68">
      <c r="B94" s="89">
        <v>1987</v>
      </c>
      <c r="C94" s="73">
        <v>0</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0</v>
      </c>
      <c r="X94" s="89">
        <v>1987</v>
      </c>
      <c r="Y94" s="73">
        <v>0</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1</v>
      </c>
      <c r="AQ94" s="73">
        <v>0</v>
      </c>
      <c r="AR94" s="73">
        <v>1</v>
      </c>
      <c r="AT94" s="89">
        <v>1987</v>
      </c>
      <c r="AU94" s="73">
        <v>0</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1</v>
      </c>
      <c r="BM94" s="73">
        <v>0</v>
      </c>
      <c r="BN94" s="73">
        <v>1</v>
      </c>
      <c r="BP94" s="89">
        <v>1987</v>
      </c>
    </row>
    <row r="95" spans="2:68">
      <c r="B95" s="89">
        <v>1988</v>
      </c>
      <c r="C95" s="73">
        <v>0</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0</v>
      </c>
      <c r="X95" s="89">
        <v>1988</v>
      </c>
      <c r="Y95" s="73">
        <v>0</v>
      </c>
      <c r="Z95" s="73">
        <v>0</v>
      </c>
      <c r="AA95" s="73">
        <v>0</v>
      </c>
      <c r="AB95" s="73">
        <v>0</v>
      </c>
      <c r="AC95" s="73">
        <v>0</v>
      </c>
      <c r="AD95" s="73">
        <v>0</v>
      </c>
      <c r="AE95" s="73">
        <v>0</v>
      </c>
      <c r="AF95" s="73">
        <v>0</v>
      </c>
      <c r="AG95" s="73">
        <v>0</v>
      </c>
      <c r="AH95" s="73">
        <v>0</v>
      </c>
      <c r="AI95" s="73">
        <v>0</v>
      </c>
      <c r="AJ95" s="73">
        <v>0</v>
      </c>
      <c r="AK95" s="73">
        <v>0</v>
      </c>
      <c r="AL95" s="73">
        <v>0</v>
      </c>
      <c r="AM95" s="73">
        <v>2</v>
      </c>
      <c r="AN95" s="73">
        <v>0</v>
      </c>
      <c r="AO95" s="73">
        <v>1</v>
      </c>
      <c r="AP95" s="73">
        <v>0</v>
      </c>
      <c r="AQ95" s="73">
        <v>0</v>
      </c>
      <c r="AR95" s="73">
        <v>3</v>
      </c>
      <c r="AT95" s="89">
        <v>1988</v>
      </c>
      <c r="AU95" s="73">
        <v>0</v>
      </c>
      <c r="AV95" s="73">
        <v>0</v>
      </c>
      <c r="AW95" s="73">
        <v>0</v>
      </c>
      <c r="AX95" s="73">
        <v>0</v>
      </c>
      <c r="AY95" s="73">
        <v>0</v>
      </c>
      <c r="AZ95" s="73">
        <v>0</v>
      </c>
      <c r="BA95" s="73">
        <v>0</v>
      </c>
      <c r="BB95" s="73">
        <v>0</v>
      </c>
      <c r="BC95" s="73">
        <v>0</v>
      </c>
      <c r="BD95" s="73">
        <v>0</v>
      </c>
      <c r="BE95" s="73">
        <v>0</v>
      </c>
      <c r="BF95" s="73">
        <v>0</v>
      </c>
      <c r="BG95" s="73">
        <v>0</v>
      </c>
      <c r="BH95" s="73">
        <v>0</v>
      </c>
      <c r="BI95" s="73">
        <v>2</v>
      </c>
      <c r="BJ95" s="73">
        <v>0</v>
      </c>
      <c r="BK95" s="73">
        <v>1</v>
      </c>
      <c r="BL95" s="73">
        <v>0</v>
      </c>
      <c r="BM95" s="73">
        <v>0</v>
      </c>
      <c r="BN95" s="73">
        <v>3</v>
      </c>
      <c r="BP95" s="89">
        <v>1988</v>
      </c>
    </row>
    <row r="96" spans="2:68">
      <c r="B96" s="89">
        <v>1989</v>
      </c>
      <c r="C96" s="73">
        <v>1</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1</v>
      </c>
      <c r="U96" s="73">
        <v>0</v>
      </c>
      <c r="V96" s="73">
        <v>2</v>
      </c>
      <c r="X96" s="89">
        <v>1989</v>
      </c>
      <c r="Y96" s="73">
        <v>0</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T96" s="89">
        <v>1989</v>
      </c>
      <c r="AU96" s="73">
        <v>1</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1</v>
      </c>
      <c r="BM96" s="73">
        <v>0</v>
      </c>
      <c r="BN96" s="73">
        <v>2</v>
      </c>
      <c r="BP96" s="89">
        <v>1989</v>
      </c>
    </row>
    <row r="97" spans="2:68">
      <c r="B97" s="89">
        <v>1990</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X97" s="89">
        <v>1990</v>
      </c>
      <c r="Y97" s="73">
        <v>0</v>
      </c>
      <c r="Z97" s="73">
        <v>0</v>
      </c>
      <c r="AA97" s="73">
        <v>0</v>
      </c>
      <c r="AB97" s="73">
        <v>0</v>
      </c>
      <c r="AC97" s="73">
        <v>0</v>
      </c>
      <c r="AD97" s="73">
        <v>0</v>
      </c>
      <c r="AE97" s="73">
        <v>0</v>
      </c>
      <c r="AF97" s="73">
        <v>1</v>
      </c>
      <c r="AG97" s="73">
        <v>0</v>
      </c>
      <c r="AH97" s="73">
        <v>0</v>
      </c>
      <c r="AI97" s="73">
        <v>0</v>
      </c>
      <c r="AJ97" s="73">
        <v>0</v>
      </c>
      <c r="AK97" s="73">
        <v>0</v>
      </c>
      <c r="AL97" s="73">
        <v>0</v>
      </c>
      <c r="AM97" s="73">
        <v>1</v>
      </c>
      <c r="AN97" s="73">
        <v>0</v>
      </c>
      <c r="AO97" s="73">
        <v>0</v>
      </c>
      <c r="AP97" s="73">
        <v>1</v>
      </c>
      <c r="AQ97" s="73">
        <v>0</v>
      </c>
      <c r="AR97" s="73">
        <v>3</v>
      </c>
      <c r="AT97" s="89">
        <v>1990</v>
      </c>
      <c r="AU97" s="73">
        <v>0</v>
      </c>
      <c r="AV97" s="73">
        <v>0</v>
      </c>
      <c r="AW97" s="73">
        <v>0</v>
      </c>
      <c r="AX97" s="73">
        <v>0</v>
      </c>
      <c r="AY97" s="73">
        <v>0</v>
      </c>
      <c r="AZ97" s="73">
        <v>0</v>
      </c>
      <c r="BA97" s="73">
        <v>0</v>
      </c>
      <c r="BB97" s="73">
        <v>1</v>
      </c>
      <c r="BC97" s="73">
        <v>0</v>
      </c>
      <c r="BD97" s="73">
        <v>0</v>
      </c>
      <c r="BE97" s="73">
        <v>0</v>
      </c>
      <c r="BF97" s="73">
        <v>0</v>
      </c>
      <c r="BG97" s="73">
        <v>0</v>
      </c>
      <c r="BH97" s="73">
        <v>0</v>
      </c>
      <c r="BI97" s="73">
        <v>1</v>
      </c>
      <c r="BJ97" s="73">
        <v>0</v>
      </c>
      <c r="BK97" s="73">
        <v>0</v>
      </c>
      <c r="BL97" s="73">
        <v>1</v>
      </c>
      <c r="BM97" s="73">
        <v>0</v>
      </c>
      <c r="BN97" s="73">
        <v>3</v>
      </c>
      <c r="BP97" s="89">
        <v>1990</v>
      </c>
    </row>
    <row r="98" spans="2:68">
      <c r="B98" s="89">
        <v>1991</v>
      </c>
      <c r="C98" s="73">
        <v>0</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0</v>
      </c>
      <c r="X98" s="89">
        <v>1991</v>
      </c>
      <c r="Y98" s="73">
        <v>0</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1</v>
      </c>
      <c r="AP98" s="73">
        <v>0</v>
      </c>
      <c r="AQ98" s="73">
        <v>0</v>
      </c>
      <c r="AR98" s="73">
        <v>1</v>
      </c>
      <c r="AT98" s="89">
        <v>1991</v>
      </c>
      <c r="AU98" s="73">
        <v>0</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1</v>
      </c>
      <c r="BL98" s="73">
        <v>0</v>
      </c>
      <c r="BM98" s="73">
        <v>0</v>
      </c>
      <c r="BN98" s="73">
        <v>1</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0</v>
      </c>
      <c r="P99" s="73">
        <v>0</v>
      </c>
      <c r="Q99" s="73">
        <v>0</v>
      </c>
      <c r="R99" s="73">
        <v>1</v>
      </c>
      <c r="S99" s="73">
        <v>0</v>
      </c>
      <c r="T99" s="73">
        <v>1</v>
      </c>
      <c r="U99" s="73">
        <v>0</v>
      </c>
      <c r="V99" s="73">
        <v>2</v>
      </c>
      <c r="X99" s="89">
        <v>1992</v>
      </c>
      <c r="Y99" s="73">
        <v>0</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1</v>
      </c>
      <c r="AQ99" s="73">
        <v>0</v>
      </c>
      <c r="AR99" s="73">
        <v>1</v>
      </c>
      <c r="AT99" s="89">
        <v>1992</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1</v>
      </c>
      <c r="BK99" s="73">
        <v>0</v>
      </c>
      <c r="BL99" s="73">
        <v>2</v>
      </c>
      <c r="BM99" s="73">
        <v>0</v>
      </c>
      <c r="BN99" s="73">
        <v>3</v>
      </c>
      <c r="BP99" s="89">
        <v>1992</v>
      </c>
    </row>
    <row r="100" spans="2:68">
      <c r="B100" s="89">
        <v>1993</v>
      </c>
      <c r="C100" s="73">
        <v>0</v>
      </c>
      <c r="D100" s="73">
        <v>0</v>
      </c>
      <c r="E100" s="73">
        <v>0</v>
      </c>
      <c r="F100" s="73">
        <v>0</v>
      </c>
      <c r="G100" s="73">
        <v>0</v>
      </c>
      <c r="H100" s="73">
        <v>0</v>
      </c>
      <c r="I100" s="73">
        <v>0</v>
      </c>
      <c r="J100" s="73">
        <v>0</v>
      </c>
      <c r="K100" s="73">
        <v>0</v>
      </c>
      <c r="L100" s="73">
        <v>0</v>
      </c>
      <c r="M100" s="73">
        <v>0</v>
      </c>
      <c r="N100" s="73">
        <v>1</v>
      </c>
      <c r="O100" s="73">
        <v>0</v>
      </c>
      <c r="P100" s="73">
        <v>0</v>
      </c>
      <c r="Q100" s="73">
        <v>0</v>
      </c>
      <c r="R100" s="73">
        <v>0</v>
      </c>
      <c r="S100" s="73">
        <v>0</v>
      </c>
      <c r="T100" s="73">
        <v>0</v>
      </c>
      <c r="U100" s="73">
        <v>0</v>
      </c>
      <c r="V100" s="73">
        <v>1</v>
      </c>
      <c r="X100" s="89">
        <v>1993</v>
      </c>
      <c r="Y100" s="73">
        <v>0</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2</v>
      </c>
      <c r="AQ100" s="73">
        <v>0</v>
      </c>
      <c r="AR100" s="73">
        <v>2</v>
      </c>
      <c r="AT100" s="89">
        <v>1993</v>
      </c>
      <c r="AU100" s="73">
        <v>0</v>
      </c>
      <c r="AV100" s="73">
        <v>0</v>
      </c>
      <c r="AW100" s="73">
        <v>0</v>
      </c>
      <c r="AX100" s="73">
        <v>0</v>
      </c>
      <c r="AY100" s="73">
        <v>0</v>
      </c>
      <c r="AZ100" s="73">
        <v>0</v>
      </c>
      <c r="BA100" s="73">
        <v>0</v>
      </c>
      <c r="BB100" s="73">
        <v>0</v>
      </c>
      <c r="BC100" s="73">
        <v>0</v>
      </c>
      <c r="BD100" s="73">
        <v>0</v>
      </c>
      <c r="BE100" s="73">
        <v>0</v>
      </c>
      <c r="BF100" s="73">
        <v>1</v>
      </c>
      <c r="BG100" s="73">
        <v>0</v>
      </c>
      <c r="BH100" s="73">
        <v>0</v>
      </c>
      <c r="BI100" s="73">
        <v>0</v>
      </c>
      <c r="BJ100" s="73">
        <v>0</v>
      </c>
      <c r="BK100" s="73">
        <v>0</v>
      </c>
      <c r="BL100" s="73">
        <v>2</v>
      </c>
      <c r="BM100" s="73">
        <v>0</v>
      </c>
      <c r="BN100" s="73">
        <v>3</v>
      </c>
      <c r="BP100" s="89">
        <v>1993</v>
      </c>
    </row>
    <row r="101" spans="2:68">
      <c r="B101" s="89">
        <v>1994</v>
      </c>
      <c r="C101" s="73">
        <v>0</v>
      </c>
      <c r="D101" s="73">
        <v>0</v>
      </c>
      <c r="E101" s="73">
        <v>0</v>
      </c>
      <c r="F101" s="73">
        <v>0</v>
      </c>
      <c r="G101" s="73">
        <v>0</v>
      </c>
      <c r="H101" s="73">
        <v>0</v>
      </c>
      <c r="I101" s="73">
        <v>0</v>
      </c>
      <c r="J101" s="73">
        <v>0</v>
      </c>
      <c r="K101" s="73">
        <v>0</v>
      </c>
      <c r="L101" s="73">
        <v>0</v>
      </c>
      <c r="M101" s="73">
        <v>0</v>
      </c>
      <c r="N101" s="73">
        <v>1</v>
      </c>
      <c r="O101" s="73">
        <v>0</v>
      </c>
      <c r="P101" s="73">
        <v>0</v>
      </c>
      <c r="Q101" s="73">
        <v>0</v>
      </c>
      <c r="R101" s="73">
        <v>0</v>
      </c>
      <c r="S101" s="73">
        <v>1</v>
      </c>
      <c r="T101" s="73">
        <v>0</v>
      </c>
      <c r="U101" s="73">
        <v>0</v>
      </c>
      <c r="V101" s="73">
        <v>2</v>
      </c>
      <c r="X101" s="89">
        <v>1994</v>
      </c>
      <c r="Y101" s="73">
        <v>1</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1</v>
      </c>
      <c r="AQ101" s="73">
        <v>0</v>
      </c>
      <c r="AR101" s="73">
        <v>2</v>
      </c>
      <c r="AT101" s="89">
        <v>1994</v>
      </c>
      <c r="AU101" s="73">
        <v>1</v>
      </c>
      <c r="AV101" s="73">
        <v>0</v>
      </c>
      <c r="AW101" s="73">
        <v>0</v>
      </c>
      <c r="AX101" s="73">
        <v>0</v>
      </c>
      <c r="AY101" s="73">
        <v>0</v>
      </c>
      <c r="AZ101" s="73">
        <v>0</v>
      </c>
      <c r="BA101" s="73">
        <v>0</v>
      </c>
      <c r="BB101" s="73">
        <v>0</v>
      </c>
      <c r="BC101" s="73">
        <v>0</v>
      </c>
      <c r="BD101" s="73">
        <v>0</v>
      </c>
      <c r="BE101" s="73">
        <v>0</v>
      </c>
      <c r="BF101" s="73">
        <v>1</v>
      </c>
      <c r="BG101" s="73">
        <v>0</v>
      </c>
      <c r="BH101" s="73">
        <v>0</v>
      </c>
      <c r="BI101" s="73">
        <v>0</v>
      </c>
      <c r="BJ101" s="73">
        <v>0</v>
      </c>
      <c r="BK101" s="73">
        <v>1</v>
      </c>
      <c r="BL101" s="73">
        <v>1</v>
      </c>
      <c r="BM101" s="73">
        <v>0</v>
      </c>
      <c r="BN101" s="73">
        <v>4</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1</v>
      </c>
      <c r="U102" s="73">
        <v>0</v>
      </c>
      <c r="V102" s="73">
        <v>1</v>
      </c>
      <c r="X102" s="89">
        <v>1995</v>
      </c>
      <c r="Y102" s="73">
        <v>0</v>
      </c>
      <c r="Z102" s="73">
        <v>0</v>
      </c>
      <c r="AA102" s="73">
        <v>0</v>
      </c>
      <c r="AB102" s="73">
        <v>1</v>
      </c>
      <c r="AC102" s="73">
        <v>0</v>
      </c>
      <c r="AD102" s="73">
        <v>0</v>
      </c>
      <c r="AE102" s="73">
        <v>0</v>
      </c>
      <c r="AF102" s="73">
        <v>0</v>
      </c>
      <c r="AG102" s="73">
        <v>0</v>
      </c>
      <c r="AH102" s="73">
        <v>0</v>
      </c>
      <c r="AI102" s="73">
        <v>0</v>
      </c>
      <c r="AJ102" s="73">
        <v>0</v>
      </c>
      <c r="AK102" s="73">
        <v>0</v>
      </c>
      <c r="AL102" s="73">
        <v>0</v>
      </c>
      <c r="AM102" s="73">
        <v>0</v>
      </c>
      <c r="AN102" s="73">
        <v>0</v>
      </c>
      <c r="AO102" s="73">
        <v>0</v>
      </c>
      <c r="AP102" s="73">
        <v>1</v>
      </c>
      <c r="AQ102" s="73">
        <v>0</v>
      </c>
      <c r="AR102" s="73">
        <v>2</v>
      </c>
      <c r="AT102" s="89">
        <v>1995</v>
      </c>
      <c r="AU102" s="73">
        <v>0</v>
      </c>
      <c r="AV102" s="73">
        <v>0</v>
      </c>
      <c r="AW102" s="73">
        <v>0</v>
      </c>
      <c r="AX102" s="73">
        <v>1</v>
      </c>
      <c r="AY102" s="73">
        <v>0</v>
      </c>
      <c r="AZ102" s="73">
        <v>0</v>
      </c>
      <c r="BA102" s="73">
        <v>0</v>
      </c>
      <c r="BB102" s="73">
        <v>0</v>
      </c>
      <c r="BC102" s="73">
        <v>0</v>
      </c>
      <c r="BD102" s="73">
        <v>0</v>
      </c>
      <c r="BE102" s="73">
        <v>0</v>
      </c>
      <c r="BF102" s="73">
        <v>0</v>
      </c>
      <c r="BG102" s="73">
        <v>0</v>
      </c>
      <c r="BH102" s="73">
        <v>0</v>
      </c>
      <c r="BI102" s="73">
        <v>0</v>
      </c>
      <c r="BJ102" s="73">
        <v>0</v>
      </c>
      <c r="BK102" s="73">
        <v>0</v>
      </c>
      <c r="BL102" s="73">
        <v>2</v>
      </c>
      <c r="BM102" s="73">
        <v>0</v>
      </c>
      <c r="BN102" s="73">
        <v>3</v>
      </c>
      <c r="BP102" s="89">
        <v>1995</v>
      </c>
    </row>
    <row r="103" spans="2:68">
      <c r="B103" s="89">
        <v>1996</v>
      </c>
      <c r="C103" s="73">
        <v>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1</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1</v>
      </c>
      <c r="AM103" s="73">
        <v>0</v>
      </c>
      <c r="AN103" s="73">
        <v>0</v>
      </c>
      <c r="AO103" s="73">
        <v>0</v>
      </c>
      <c r="AP103" s="73">
        <v>1</v>
      </c>
      <c r="AQ103" s="73">
        <v>0</v>
      </c>
      <c r="AR103" s="73">
        <v>2</v>
      </c>
      <c r="AT103" s="89">
        <v>1996</v>
      </c>
      <c r="AU103" s="73">
        <v>1</v>
      </c>
      <c r="AV103" s="73">
        <v>0</v>
      </c>
      <c r="AW103" s="73">
        <v>0</v>
      </c>
      <c r="AX103" s="73">
        <v>0</v>
      </c>
      <c r="AY103" s="73">
        <v>0</v>
      </c>
      <c r="AZ103" s="73">
        <v>0</v>
      </c>
      <c r="BA103" s="73">
        <v>0</v>
      </c>
      <c r="BB103" s="73">
        <v>0</v>
      </c>
      <c r="BC103" s="73">
        <v>0</v>
      </c>
      <c r="BD103" s="73">
        <v>0</v>
      </c>
      <c r="BE103" s="73">
        <v>0</v>
      </c>
      <c r="BF103" s="73">
        <v>0</v>
      </c>
      <c r="BG103" s="73">
        <v>0</v>
      </c>
      <c r="BH103" s="73">
        <v>1</v>
      </c>
      <c r="BI103" s="73">
        <v>0</v>
      </c>
      <c r="BJ103" s="73">
        <v>0</v>
      </c>
      <c r="BK103" s="73">
        <v>0</v>
      </c>
      <c r="BL103" s="73">
        <v>1</v>
      </c>
      <c r="BM103" s="73">
        <v>0</v>
      </c>
      <c r="BN103" s="73">
        <v>3</v>
      </c>
      <c r="BP103" s="89">
        <v>1996</v>
      </c>
    </row>
    <row r="104" spans="2:68">
      <c r="B104" s="90">
        <v>1997</v>
      </c>
      <c r="C104" s="73">
        <v>0</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1</v>
      </c>
      <c r="T104" s="73">
        <v>0</v>
      </c>
      <c r="U104" s="73">
        <v>0</v>
      </c>
      <c r="V104" s="73">
        <v>1</v>
      </c>
      <c r="X104" s="90">
        <v>1997</v>
      </c>
      <c r="Y104" s="73">
        <v>0</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1</v>
      </c>
      <c r="AP104" s="73">
        <v>0</v>
      </c>
      <c r="AQ104" s="73">
        <v>0</v>
      </c>
      <c r="AR104" s="73">
        <v>1</v>
      </c>
      <c r="AT104" s="90">
        <v>1997</v>
      </c>
      <c r="AU104" s="73">
        <v>0</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2</v>
      </c>
      <c r="BL104" s="73">
        <v>0</v>
      </c>
      <c r="BM104" s="73">
        <v>0</v>
      </c>
      <c r="BN104" s="73">
        <v>2</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0</v>
      </c>
      <c r="P105" s="73">
        <v>0</v>
      </c>
      <c r="Q105" s="73">
        <v>0</v>
      </c>
      <c r="R105" s="73">
        <v>1</v>
      </c>
      <c r="S105" s="73">
        <v>1</v>
      </c>
      <c r="T105" s="73">
        <v>0</v>
      </c>
      <c r="U105" s="73">
        <v>0</v>
      </c>
      <c r="V105" s="73">
        <v>2</v>
      </c>
      <c r="X105" s="90">
        <v>1998</v>
      </c>
      <c r="Y105" s="73">
        <v>0</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1</v>
      </c>
      <c r="AP105" s="73">
        <v>2</v>
      </c>
      <c r="AQ105" s="73">
        <v>0</v>
      </c>
      <c r="AR105" s="73">
        <v>3</v>
      </c>
      <c r="AT105" s="90">
        <v>1998</v>
      </c>
      <c r="AU105" s="73">
        <v>0</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1</v>
      </c>
      <c r="BK105" s="73">
        <v>2</v>
      </c>
      <c r="BL105" s="73">
        <v>2</v>
      </c>
      <c r="BM105" s="73">
        <v>0</v>
      </c>
      <c r="BN105" s="73">
        <v>5</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0</v>
      </c>
      <c r="X106" s="90">
        <v>1999</v>
      </c>
      <c r="Y106" s="73">
        <v>0</v>
      </c>
      <c r="Z106" s="73">
        <v>0</v>
      </c>
      <c r="AA106" s="73">
        <v>0</v>
      </c>
      <c r="AB106" s="73">
        <v>0</v>
      </c>
      <c r="AC106" s="73">
        <v>0</v>
      </c>
      <c r="AD106" s="73">
        <v>0</v>
      </c>
      <c r="AE106" s="73">
        <v>0</v>
      </c>
      <c r="AF106" s="73">
        <v>0</v>
      </c>
      <c r="AG106" s="73">
        <v>0</v>
      </c>
      <c r="AH106" s="73">
        <v>1</v>
      </c>
      <c r="AI106" s="73">
        <v>0</v>
      </c>
      <c r="AJ106" s="73">
        <v>0</v>
      </c>
      <c r="AK106" s="73">
        <v>0</v>
      </c>
      <c r="AL106" s="73">
        <v>0</v>
      </c>
      <c r="AM106" s="73">
        <v>1</v>
      </c>
      <c r="AN106" s="73">
        <v>0</v>
      </c>
      <c r="AO106" s="73">
        <v>1</v>
      </c>
      <c r="AP106" s="73">
        <v>2</v>
      </c>
      <c r="AQ106" s="73">
        <v>0</v>
      </c>
      <c r="AR106" s="73">
        <v>5</v>
      </c>
      <c r="AT106" s="90">
        <v>1999</v>
      </c>
      <c r="AU106" s="73">
        <v>0</v>
      </c>
      <c r="AV106" s="73">
        <v>0</v>
      </c>
      <c r="AW106" s="73">
        <v>0</v>
      </c>
      <c r="AX106" s="73">
        <v>0</v>
      </c>
      <c r="AY106" s="73">
        <v>0</v>
      </c>
      <c r="AZ106" s="73">
        <v>0</v>
      </c>
      <c r="BA106" s="73">
        <v>0</v>
      </c>
      <c r="BB106" s="73">
        <v>0</v>
      </c>
      <c r="BC106" s="73">
        <v>0</v>
      </c>
      <c r="BD106" s="73">
        <v>1</v>
      </c>
      <c r="BE106" s="73">
        <v>0</v>
      </c>
      <c r="BF106" s="73">
        <v>0</v>
      </c>
      <c r="BG106" s="73">
        <v>0</v>
      </c>
      <c r="BH106" s="73">
        <v>0</v>
      </c>
      <c r="BI106" s="73">
        <v>1</v>
      </c>
      <c r="BJ106" s="73">
        <v>0</v>
      </c>
      <c r="BK106" s="73">
        <v>1</v>
      </c>
      <c r="BL106" s="73">
        <v>2</v>
      </c>
      <c r="BM106" s="73">
        <v>0</v>
      </c>
      <c r="BN106" s="73">
        <v>5</v>
      </c>
      <c r="BP106" s="90">
        <v>1999</v>
      </c>
    </row>
    <row r="107" spans="2:68">
      <c r="B107" s="90">
        <v>2000</v>
      </c>
      <c r="C107" s="73">
        <v>0</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0</v>
      </c>
      <c r="X107" s="90">
        <v>2000</v>
      </c>
      <c r="Y107" s="73">
        <v>0</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1</v>
      </c>
      <c r="AQ107" s="73">
        <v>0</v>
      </c>
      <c r="AR107" s="73">
        <v>1</v>
      </c>
      <c r="AT107" s="90">
        <v>2000</v>
      </c>
      <c r="AU107" s="73">
        <v>0</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1</v>
      </c>
      <c r="BM107" s="73">
        <v>0</v>
      </c>
      <c r="BN107" s="73">
        <v>1</v>
      </c>
      <c r="BP107" s="90">
        <v>2000</v>
      </c>
    </row>
    <row r="108" spans="2:68">
      <c r="B108" s="90">
        <v>2001</v>
      </c>
      <c r="C108" s="73">
        <v>0</v>
      </c>
      <c r="D108" s="73">
        <v>0</v>
      </c>
      <c r="E108" s="73">
        <v>0</v>
      </c>
      <c r="F108" s="73">
        <v>0</v>
      </c>
      <c r="G108" s="73">
        <v>0</v>
      </c>
      <c r="H108" s="73">
        <v>0</v>
      </c>
      <c r="I108" s="73">
        <v>0</v>
      </c>
      <c r="J108" s="73">
        <v>0</v>
      </c>
      <c r="K108" s="73">
        <v>0</v>
      </c>
      <c r="L108" s="73">
        <v>0</v>
      </c>
      <c r="M108" s="73">
        <v>0</v>
      </c>
      <c r="N108" s="73">
        <v>0</v>
      </c>
      <c r="O108" s="73">
        <v>0</v>
      </c>
      <c r="P108" s="73">
        <v>1</v>
      </c>
      <c r="Q108" s="73">
        <v>0</v>
      </c>
      <c r="R108" s="73">
        <v>0</v>
      </c>
      <c r="S108" s="73">
        <v>0</v>
      </c>
      <c r="T108" s="73">
        <v>1</v>
      </c>
      <c r="U108" s="73">
        <v>0</v>
      </c>
      <c r="V108" s="73">
        <v>2</v>
      </c>
      <c r="X108" s="90">
        <v>2001</v>
      </c>
      <c r="Y108" s="73">
        <v>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1</v>
      </c>
      <c r="AQ108" s="73">
        <v>0</v>
      </c>
      <c r="AR108" s="73">
        <v>1</v>
      </c>
      <c r="AT108" s="90">
        <v>2001</v>
      </c>
      <c r="AU108" s="73">
        <v>0</v>
      </c>
      <c r="AV108" s="73">
        <v>0</v>
      </c>
      <c r="AW108" s="73">
        <v>0</v>
      </c>
      <c r="AX108" s="73">
        <v>0</v>
      </c>
      <c r="AY108" s="73">
        <v>0</v>
      </c>
      <c r="AZ108" s="73">
        <v>0</v>
      </c>
      <c r="BA108" s="73">
        <v>0</v>
      </c>
      <c r="BB108" s="73">
        <v>0</v>
      </c>
      <c r="BC108" s="73">
        <v>0</v>
      </c>
      <c r="BD108" s="73">
        <v>0</v>
      </c>
      <c r="BE108" s="73">
        <v>0</v>
      </c>
      <c r="BF108" s="73">
        <v>0</v>
      </c>
      <c r="BG108" s="73">
        <v>0</v>
      </c>
      <c r="BH108" s="73">
        <v>1</v>
      </c>
      <c r="BI108" s="73">
        <v>0</v>
      </c>
      <c r="BJ108" s="73">
        <v>0</v>
      </c>
      <c r="BK108" s="73">
        <v>0</v>
      </c>
      <c r="BL108" s="73">
        <v>2</v>
      </c>
      <c r="BM108" s="73">
        <v>0</v>
      </c>
      <c r="BN108" s="73">
        <v>3</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1</v>
      </c>
      <c r="U109" s="73">
        <v>0</v>
      </c>
      <c r="V109" s="73">
        <v>1</v>
      </c>
      <c r="X109" s="90">
        <v>2002</v>
      </c>
      <c r="Y109" s="73">
        <v>0</v>
      </c>
      <c r="Z109" s="73">
        <v>0</v>
      </c>
      <c r="AA109" s="73">
        <v>0</v>
      </c>
      <c r="AB109" s="73">
        <v>0</v>
      </c>
      <c r="AC109" s="73">
        <v>0</v>
      </c>
      <c r="AD109" s="73">
        <v>0</v>
      </c>
      <c r="AE109" s="73">
        <v>0</v>
      </c>
      <c r="AF109" s="73">
        <v>0</v>
      </c>
      <c r="AG109" s="73">
        <v>0</v>
      </c>
      <c r="AH109" s="73">
        <v>1</v>
      </c>
      <c r="AI109" s="73">
        <v>0</v>
      </c>
      <c r="AJ109" s="73">
        <v>0</v>
      </c>
      <c r="AK109" s="73">
        <v>0</v>
      </c>
      <c r="AL109" s="73">
        <v>0</v>
      </c>
      <c r="AM109" s="73">
        <v>0</v>
      </c>
      <c r="AN109" s="73">
        <v>0</v>
      </c>
      <c r="AO109" s="73">
        <v>0</v>
      </c>
      <c r="AP109" s="73">
        <v>0</v>
      </c>
      <c r="AQ109" s="73">
        <v>0</v>
      </c>
      <c r="AR109" s="73">
        <v>1</v>
      </c>
      <c r="AT109" s="90">
        <v>2002</v>
      </c>
      <c r="AU109" s="73">
        <v>0</v>
      </c>
      <c r="AV109" s="73">
        <v>0</v>
      </c>
      <c r="AW109" s="73">
        <v>0</v>
      </c>
      <c r="AX109" s="73">
        <v>0</v>
      </c>
      <c r="AY109" s="73">
        <v>0</v>
      </c>
      <c r="AZ109" s="73">
        <v>0</v>
      </c>
      <c r="BA109" s="73">
        <v>0</v>
      </c>
      <c r="BB109" s="73">
        <v>0</v>
      </c>
      <c r="BC109" s="73">
        <v>0</v>
      </c>
      <c r="BD109" s="73">
        <v>1</v>
      </c>
      <c r="BE109" s="73">
        <v>0</v>
      </c>
      <c r="BF109" s="73">
        <v>0</v>
      </c>
      <c r="BG109" s="73">
        <v>0</v>
      </c>
      <c r="BH109" s="73">
        <v>0</v>
      </c>
      <c r="BI109" s="73">
        <v>0</v>
      </c>
      <c r="BJ109" s="73">
        <v>0</v>
      </c>
      <c r="BK109" s="73">
        <v>0</v>
      </c>
      <c r="BL109" s="73">
        <v>1</v>
      </c>
      <c r="BM109" s="73">
        <v>0</v>
      </c>
      <c r="BN109" s="73">
        <v>2</v>
      </c>
      <c r="BP109" s="90">
        <v>2002</v>
      </c>
    </row>
    <row r="110" spans="2:68">
      <c r="B110" s="90">
        <v>2003</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2</v>
      </c>
      <c r="U110" s="73">
        <v>0</v>
      </c>
      <c r="V110" s="73">
        <v>2</v>
      </c>
      <c r="X110" s="90">
        <v>2003</v>
      </c>
      <c r="Y110" s="73">
        <v>1</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2</v>
      </c>
      <c r="AO110" s="73">
        <v>0</v>
      </c>
      <c r="AP110" s="73">
        <v>3</v>
      </c>
      <c r="AQ110" s="73">
        <v>0</v>
      </c>
      <c r="AR110" s="73">
        <v>6</v>
      </c>
      <c r="AT110" s="90">
        <v>2003</v>
      </c>
      <c r="AU110" s="73">
        <v>1</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2</v>
      </c>
      <c r="BK110" s="73">
        <v>0</v>
      </c>
      <c r="BL110" s="73">
        <v>5</v>
      </c>
      <c r="BM110" s="73">
        <v>0</v>
      </c>
      <c r="BN110" s="73">
        <v>8</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2</v>
      </c>
      <c r="U111" s="73">
        <v>0</v>
      </c>
      <c r="V111" s="73">
        <v>2</v>
      </c>
      <c r="X111" s="90">
        <v>2004</v>
      </c>
      <c r="Y111" s="73">
        <v>0</v>
      </c>
      <c r="Z111" s="73">
        <v>0</v>
      </c>
      <c r="AA111" s="73">
        <v>0</v>
      </c>
      <c r="AB111" s="73">
        <v>0</v>
      </c>
      <c r="AC111" s="73">
        <v>0</v>
      </c>
      <c r="AD111" s="73">
        <v>0</v>
      </c>
      <c r="AE111" s="73">
        <v>0</v>
      </c>
      <c r="AF111" s="73">
        <v>0</v>
      </c>
      <c r="AG111" s="73">
        <v>0</v>
      </c>
      <c r="AH111" s="73">
        <v>0</v>
      </c>
      <c r="AI111" s="73">
        <v>0</v>
      </c>
      <c r="AJ111" s="73">
        <v>0</v>
      </c>
      <c r="AK111" s="73">
        <v>0</v>
      </c>
      <c r="AL111" s="73">
        <v>0</v>
      </c>
      <c r="AM111" s="73">
        <v>1</v>
      </c>
      <c r="AN111" s="73">
        <v>1</v>
      </c>
      <c r="AO111" s="73">
        <v>0</v>
      </c>
      <c r="AP111" s="73">
        <v>5</v>
      </c>
      <c r="AQ111" s="73">
        <v>0</v>
      </c>
      <c r="AR111" s="73">
        <v>7</v>
      </c>
      <c r="AT111" s="90">
        <v>2004</v>
      </c>
      <c r="AU111" s="73">
        <v>0</v>
      </c>
      <c r="AV111" s="73">
        <v>0</v>
      </c>
      <c r="AW111" s="73">
        <v>0</v>
      </c>
      <c r="AX111" s="73">
        <v>0</v>
      </c>
      <c r="AY111" s="73">
        <v>0</v>
      </c>
      <c r="AZ111" s="73">
        <v>0</v>
      </c>
      <c r="BA111" s="73">
        <v>0</v>
      </c>
      <c r="BB111" s="73">
        <v>0</v>
      </c>
      <c r="BC111" s="73">
        <v>0</v>
      </c>
      <c r="BD111" s="73">
        <v>0</v>
      </c>
      <c r="BE111" s="73">
        <v>0</v>
      </c>
      <c r="BF111" s="73">
        <v>0</v>
      </c>
      <c r="BG111" s="73">
        <v>0</v>
      </c>
      <c r="BH111" s="73">
        <v>0</v>
      </c>
      <c r="BI111" s="73">
        <v>1</v>
      </c>
      <c r="BJ111" s="73">
        <v>1</v>
      </c>
      <c r="BK111" s="73">
        <v>0</v>
      </c>
      <c r="BL111" s="73">
        <v>7</v>
      </c>
      <c r="BM111" s="73">
        <v>0</v>
      </c>
      <c r="BN111" s="73">
        <v>9</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1</v>
      </c>
      <c r="U112" s="73">
        <v>0</v>
      </c>
      <c r="V112" s="73">
        <v>1</v>
      </c>
      <c r="X112" s="90">
        <v>2005</v>
      </c>
      <c r="Y112" s="73">
        <v>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1</v>
      </c>
      <c r="AP112" s="73">
        <v>2</v>
      </c>
      <c r="AQ112" s="73">
        <v>0</v>
      </c>
      <c r="AR112" s="73">
        <v>3</v>
      </c>
      <c r="AT112" s="90">
        <v>2005</v>
      </c>
      <c r="AU112" s="73">
        <v>0</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1</v>
      </c>
      <c r="BL112" s="73">
        <v>3</v>
      </c>
      <c r="BM112" s="73">
        <v>0</v>
      </c>
      <c r="BN112" s="73">
        <v>4</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0</v>
      </c>
      <c r="Q113" s="73">
        <v>1</v>
      </c>
      <c r="R113" s="73">
        <v>1</v>
      </c>
      <c r="S113" s="73">
        <v>0</v>
      </c>
      <c r="T113" s="73">
        <v>1</v>
      </c>
      <c r="U113" s="73">
        <v>0</v>
      </c>
      <c r="V113" s="73">
        <v>3</v>
      </c>
      <c r="X113" s="90">
        <v>2006</v>
      </c>
      <c r="Y113" s="73">
        <v>0</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2</v>
      </c>
      <c r="AQ113" s="73">
        <v>0</v>
      </c>
      <c r="AR113" s="73">
        <v>2</v>
      </c>
      <c r="AT113" s="90">
        <v>2006</v>
      </c>
      <c r="AU113" s="73">
        <v>0</v>
      </c>
      <c r="AV113" s="73">
        <v>0</v>
      </c>
      <c r="AW113" s="73">
        <v>0</v>
      </c>
      <c r="AX113" s="73">
        <v>0</v>
      </c>
      <c r="AY113" s="73">
        <v>0</v>
      </c>
      <c r="AZ113" s="73">
        <v>0</v>
      </c>
      <c r="BA113" s="73">
        <v>0</v>
      </c>
      <c r="BB113" s="73">
        <v>0</v>
      </c>
      <c r="BC113" s="73">
        <v>0</v>
      </c>
      <c r="BD113" s="73">
        <v>0</v>
      </c>
      <c r="BE113" s="73">
        <v>0</v>
      </c>
      <c r="BF113" s="73">
        <v>0</v>
      </c>
      <c r="BG113" s="73">
        <v>0</v>
      </c>
      <c r="BH113" s="73">
        <v>0</v>
      </c>
      <c r="BI113" s="73">
        <v>1</v>
      </c>
      <c r="BJ113" s="73">
        <v>1</v>
      </c>
      <c r="BK113" s="73">
        <v>0</v>
      </c>
      <c r="BL113" s="73">
        <v>3</v>
      </c>
      <c r="BM113" s="73">
        <v>0</v>
      </c>
      <c r="BN113" s="73">
        <v>5</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2</v>
      </c>
      <c r="U114" s="73">
        <v>0</v>
      </c>
      <c r="V114" s="73">
        <v>2</v>
      </c>
      <c r="X114" s="90">
        <v>2007</v>
      </c>
      <c r="Y114" s="73">
        <v>0</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1</v>
      </c>
      <c r="AQ114" s="73">
        <v>0</v>
      </c>
      <c r="AR114" s="73">
        <v>1</v>
      </c>
      <c r="AT114" s="90">
        <v>2007</v>
      </c>
      <c r="AU114" s="73">
        <v>0</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3</v>
      </c>
      <c r="BM114" s="73">
        <v>0</v>
      </c>
      <c r="BN114" s="73">
        <v>3</v>
      </c>
      <c r="BP114" s="90">
        <v>2007</v>
      </c>
    </row>
    <row r="115" spans="2:68">
      <c r="B115" s="90">
        <v>2008</v>
      </c>
      <c r="C115" s="73">
        <v>0</v>
      </c>
      <c r="D115" s="73">
        <v>0</v>
      </c>
      <c r="E115" s="73">
        <v>0</v>
      </c>
      <c r="F115" s="73">
        <v>0</v>
      </c>
      <c r="G115" s="73">
        <v>0</v>
      </c>
      <c r="H115" s="73">
        <v>1</v>
      </c>
      <c r="I115" s="73">
        <v>1</v>
      </c>
      <c r="J115" s="73">
        <v>0</v>
      </c>
      <c r="K115" s="73">
        <v>0</v>
      </c>
      <c r="L115" s="73">
        <v>0</v>
      </c>
      <c r="M115" s="73">
        <v>0</v>
      </c>
      <c r="N115" s="73">
        <v>0</v>
      </c>
      <c r="O115" s="73">
        <v>0</v>
      </c>
      <c r="P115" s="73">
        <v>0</v>
      </c>
      <c r="Q115" s="73">
        <v>0</v>
      </c>
      <c r="R115" s="73">
        <v>1</v>
      </c>
      <c r="S115" s="73">
        <v>2</v>
      </c>
      <c r="T115" s="73">
        <v>2</v>
      </c>
      <c r="U115" s="73">
        <v>0</v>
      </c>
      <c r="V115" s="73">
        <v>7</v>
      </c>
      <c r="X115" s="90">
        <v>2008</v>
      </c>
      <c r="Y115" s="73">
        <v>0</v>
      </c>
      <c r="Z115" s="73">
        <v>1</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1</v>
      </c>
      <c r="AP115" s="73">
        <v>2</v>
      </c>
      <c r="AQ115" s="73">
        <v>0</v>
      </c>
      <c r="AR115" s="73">
        <v>4</v>
      </c>
      <c r="AT115" s="90">
        <v>2008</v>
      </c>
      <c r="AU115" s="73">
        <v>0</v>
      </c>
      <c r="AV115" s="73">
        <v>1</v>
      </c>
      <c r="AW115" s="73">
        <v>0</v>
      </c>
      <c r="AX115" s="73">
        <v>0</v>
      </c>
      <c r="AY115" s="73">
        <v>0</v>
      </c>
      <c r="AZ115" s="73">
        <v>1</v>
      </c>
      <c r="BA115" s="73">
        <v>1</v>
      </c>
      <c r="BB115" s="73">
        <v>0</v>
      </c>
      <c r="BC115" s="73">
        <v>0</v>
      </c>
      <c r="BD115" s="73">
        <v>0</v>
      </c>
      <c r="BE115" s="73">
        <v>0</v>
      </c>
      <c r="BF115" s="73">
        <v>0</v>
      </c>
      <c r="BG115" s="73">
        <v>0</v>
      </c>
      <c r="BH115" s="73">
        <v>0</v>
      </c>
      <c r="BI115" s="73">
        <v>0</v>
      </c>
      <c r="BJ115" s="73">
        <v>1</v>
      </c>
      <c r="BK115" s="73">
        <v>3</v>
      </c>
      <c r="BL115" s="73">
        <v>4</v>
      </c>
      <c r="BM115" s="73">
        <v>0</v>
      </c>
      <c r="BN115" s="73">
        <v>11</v>
      </c>
      <c r="BP115" s="90">
        <v>2008</v>
      </c>
    </row>
    <row r="116" spans="2:68">
      <c r="B116" s="90">
        <v>2009</v>
      </c>
      <c r="C116" s="73">
        <v>0</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1</v>
      </c>
      <c r="U116" s="73">
        <v>0</v>
      </c>
      <c r="V116" s="73">
        <v>1</v>
      </c>
      <c r="X116" s="90">
        <v>2009</v>
      </c>
      <c r="Y116" s="73">
        <v>0</v>
      </c>
      <c r="Z116" s="73">
        <v>0</v>
      </c>
      <c r="AA116" s="73">
        <v>0</v>
      </c>
      <c r="AB116" s="73">
        <v>0</v>
      </c>
      <c r="AC116" s="73">
        <v>1</v>
      </c>
      <c r="AD116" s="73">
        <v>0</v>
      </c>
      <c r="AE116" s="73">
        <v>0</v>
      </c>
      <c r="AF116" s="73">
        <v>0</v>
      </c>
      <c r="AG116" s="73">
        <v>0</v>
      </c>
      <c r="AH116" s="73">
        <v>0</v>
      </c>
      <c r="AI116" s="73">
        <v>0</v>
      </c>
      <c r="AJ116" s="73">
        <v>0</v>
      </c>
      <c r="AK116" s="73">
        <v>0</v>
      </c>
      <c r="AL116" s="73">
        <v>1</v>
      </c>
      <c r="AM116" s="73">
        <v>0</v>
      </c>
      <c r="AN116" s="73">
        <v>0</v>
      </c>
      <c r="AO116" s="73">
        <v>1</v>
      </c>
      <c r="AP116" s="73">
        <v>1</v>
      </c>
      <c r="AQ116" s="73">
        <v>0</v>
      </c>
      <c r="AR116" s="73">
        <v>4</v>
      </c>
      <c r="AT116" s="90">
        <v>2009</v>
      </c>
      <c r="AU116" s="73">
        <v>0</v>
      </c>
      <c r="AV116" s="73">
        <v>0</v>
      </c>
      <c r="AW116" s="73">
        <v>0</v>
      </c>
      <c r="AX116" s="73">
        <v>0</v>
      </c>
      <c r="AY116" s="73">
        <v>1</v>
      </c>
      <c r="AZ116" s="73">
        <v>0</v>
      </c>
      <c r="BA116" s="73">
        <v>0</v>
      </c>
      <c r="BB116" s="73">
        <v>0</v>
      </c>
      <c r="BC116" s="73">
        <v>0</v>
      </c>
      <c r="BD116" s="73">
        <v>0</v>
      </c>
      <c r="BE116" s="73">
        <v>0</v>
      </c>
      <c r="BF116" s="73">
        <v>0</v>
      </c>
      <c r="BG116" s="73">
        <v>0</v>
      </c>
      <c r="BH116" s="73">
        <v>1</v>
      </c>
      <c r="BI116" s="73">
        <v>0</v>
      </c>
      <c r="BJ116" s="73">
        <v>0</v>
      </c>
      <c r="BK116" s="73">
        <v>1</v>
      </c>
      <c r="BL116" s="73">
        <v>2</v>
      </c>
      <c r="BM116" s="73">
        <v>0</v>
      </c>
      <c r="BN116" s="73">
        <v>5</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2</v>
      </c>
      <c r="U117" s="73">
        <v>0</v>
      </c>
      <c r="V117" s="73">
        <v>2</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1</v>
      </c>
      <c r="AQ117" s="73">
        <v>0</v>
      </c>
      <c r="AR117" s="73">
        <v>1</v>
      </c>
      <c r="AT117" s="90">
        <v>2010</v>
      </c>
      <c r="AU117" s="73">
        <v>0</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3</v>
      </c>
      <c r="BM117" s="73">
        <v>0</v>
      </c>
      <c r="BN117" s="73">
        <v>3</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1</v>
      </c>
      <c r="O118" s="73">
        <v>0</v>
      </c>
      <c r="P118" s="73">
        <v>0</v>
      </c>
      <c r="Q118" s="73">
        <v>0</v>
      </c>
      <c r="R118" s="73">
        <v>0</v>
      </c>
      <c r="S118" s="73">
        <v>0</v>
      </c>
      <c r="T118" s="73">
        <v>0</v>
      </c>
      <c r="U118" s="73">
        <v>0</v>
      </c>
      <c r="V118" s="73">
        <v>1</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7</v>
      </c>
      <c r="AQ118" s="73">
        <v>0</v>
      </c>
      <c r="AR118" s="73">
        <v>7</v>
      </c>
      <c r="AT118" s="90">
        <v>2011</v>
      </c>
      <c r="AU118" s="73">
        <v>0</v>
      </c>
      <c r="AV118" s="73">
        <v>0</v>
      </c>
      <c r="AW118" s="73">
        <v>0</v>
      </c>
      <c r="AX118" s="73">
        <v>0</v>
      </c>
      <c r="AY118" s="73">
        <v>0</v>
      </c>
      <c r="AZ118" s="73">
        <v>0</v>
      </c>
      <c r="BA118" s="73">
        <v>0</v>
      </c>
      <c r="BB118" s="73">
        <v>0</v>
      </c>
      <c r="BC118" s="73">
        <v>0</v>
      </c>
      <c r="BD118" s="73">
        <v>0</v>
      </c>
      <c r="BE118" s="73">
        <v>0</v>
      </c>
      <c r="BF118" s="73">
        <v>1</v>
      </c>
      <c r="BG118" s="73">
        <v>0</v>
      </c>
      <c r="BH118" s="73">
        <v>0</v>
      </c>
      <c r="BI118" s="73">
        <v>0</v>
      </c>
      <c r="BJ118" s="73">
        <v>0</v>
      </c>
      <c r="BK118" s="73">
        <v>0</v>
      </c>
      <c r="BL118" s="73">
        <v>7</v>
      </c>
      <c r="BM118" s="73">
        <v>0</v>
      </c>
      <c r="BN118" s="73">
        <v>8</v>
      </c>
      <c r="BP118" s="90">
        <v>2011</v>
      </c>
    </row>
    <row r="119" spans="2:68">
      <c r="B119" s="90">
        <v>2012</v>
      </c>
      <c r="C119" s="73">
        <v>0</v>
      </c>
      <c r="D119" s="73">
        <v>0</v>
      </c>
      <c r="E119" s="73">
        <v>0</v>
      </c>
      <c r="F119" s="73">
        <v>0</v>
      </c>
      <c r="G119" s="73">
        <v>0</v>
      </c>
      <c r="H119" s="73">
        <v>0</v>
      </c>
      <c r="I119" s="73">
        <v>0</v>
      </c>
      <c r="J119" s="73">
        <v>0</v>
      </c>
      <c r="K119" s="73">
        <v>0</v>
      </c>
      <c r="L119" s="73">
        <v>0</v>
      </c>
      <c r="M119" s="73">
        <v>0</v>
      </c>
      <c r="N119" s="73">
        <v>0</v>
      </c>
      <c r="O119" s="73">
        <v>1</v>
      </c>
      <c r="P119" s="73">
        <v>0</v>
      </c>
      <c r="Q119" s="73">
        <v>0</v>
      </c>
      <c r="R119" s="73">
        <v>1</v>
      </c>
      <c r="S119" s="73">
        <v>0</v>
      </c>
      <c r="T119" s="73">
        <v>2</v>
      </c>
      <c r="U119" s="73">
        <v>0</v>
      </c>
      <c r="V119" s="73">
        <v>4</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1</v>
      </c>
      <c r="AO119" s="73">
        <v>0</v>
      </c>
      <c r="AP119" s="73">
        <v>4</v>
      </c>
      <c r="AQ119" s="73">
        <v>0</v>
      </c>
      <c r="AR119" s="73">
        <v>5</v>
      </c>
      <c r="AT119" s="90">
        <v>2012</v>
      </c>
      <c r="AU119" s="73">
        <v>0</v>
      </c>
      <c r="AV119" s="73">
        <v>0</v>
      </c>
      <c r="AW119" s="73">
        <v>0</v>
      </c>
      <c r="AX119" s="73">
        <v>0</v>
      </c>
      <c r="AY119" s="73">
        <v>0</v>
      </c>
      <c r="AZ119" s="73">
        <v>0</v>
      </c>
      <c r="BA119" s="73">
        <v>0</v>
      </c>
      <c r="BB119" s="73">
        <v>0</v>
      </c>
      <c r="BC119" s="73">
        <v>0</v>
      </c>
      <c r="BD119" s="73">
        <v>0</v>
      </c>
      <c r="BE119" s="73">
        <v>0</v>
      </c>
      <c r="BF119" s="73">
        <v>0</v>
      </c>
      <c r="BG119" s="73">
        <v>1</v>
      </c>
      <c r="BH119" s="73">
        <v>0</v>
      </c>
      <c r="BI119" s="73">
        <v>0</v>
      </c>
      <c r="BJ119" s="73">
        <v>2</v>
      </c>
      <c r="BK119" s="73">
        <v>0</v>
      </c>
      <c r="BL119" s="73">
        <v>6</v>
      </c>
      <c r="BM119" s="73">
        <v>0</v>
      </c>
      <c r="BN119" s="73">
        <v>9</v>
      </c>
      <c r="BP119" s="90">
        <v>2012</v>
      </c>
    </row>
    <row r="120" spans="2:68">
      <c r="B120" s="90">
        <v>2013</v>
      </c>
      <c r="C120" s="73">
        <v>0</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1</v>
      </c>
      <c r="U120" s="73">
        <v>0</v>
      </c>
      <c r="V120" s="73">
        <v>1</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1</v>
      </c>
      <c r="AP120" s="73">
        <v>2</v>
      </c>
      <c r="AQ120" s="73">
        <v>0</v>
      </c>
      <c r="AR120" s="73">
        <v>3</v>
      </c>
      <c r="AT120" s="90">
        <v>2013</v>
      </c>
      <c r="AU120" s="73">
        <v>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1</v>
      </c>
      <c r="BL120" s="73">
        <v>3</v>
      </c>
      <c r="BM120" s="73">
        <v>0</v>
      </c>
      <c r="BN120" s="73">
        <v>4</v>
      </c>
      <c r="BP120" s="90">
        <v>2013</v>
      </c>
    </row>
    <row r="121" spans="2:68">
      <c r="B121" s="90">
        <v>2014</v>
      </c>
      <c r="C121" s="73">
        <v>0</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2</v>
      </c>
      <c r="T121" s="73">
        <v>4</v>
      </c>
      <c r="U121" s="73">
        <v>0</v>
      </c>
      <c r="V121" s="73">
        <v>6</v>
      </c>
      <c r="X121" s="90">
        <v>2014</v>
      </c>
      <c r="Y121" s="73">
        <v>1</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5</v>
      </c>
      <c r="AQ121" s="73">
        <v>0</v>
      </c>
      <c r="AR121" s="73">
        <v>6</v>
      </c>
      <c r="AT121" s="90">
        <v>2014</v>
      </c>
      <c r="AU121" s="73">
        <v>1</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2</v>
      </c>
      <c r="BL121" s="73">
        <v>9</v>
      </c>
      <c r="BM121" s="73">
        <v>0</v>
      </c>
      <c r="BN121" s="73">
        <v>12</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1</v>
      </c>
      <c r="O122" s="73">
        <v>0</v>
      </c>
      <c r="P122" s="73">
        <v>0</v>
      </c>
      <c r="Q122" s="73">
        <v>0</v>
      </c>
      <c r="R122" s="73">
        <v>0</v>
      </c>
      <c r="S122" s="73">
        <v>2</v>
      </c>
      <c r="T122" s="73">
        <v>0</v>
      </c>
      <c r="U122" s="73">
        <v>0</v>
      </c>
      <c r="V122" s="73">
        <v>3</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3</v>
      </c>
      <c r="AQ122" s="73">
        <v>0</v>
      </c>
      <c r="AR122" s="73">
        <v>3</v>
      </c>
      <c r="AT122" s="90">
        <v>2015</v>
      </c>
      <c r="AU122" s="73">
        <v>0</v>
      </c>
      <c r="AV122" s="73">
        <v>0</v>
      </c>
      <c r="AW122" s="73">
        <v>0</v>
      </c>
      <c r="AX122" s="73">
        <v>0</v>
      </c>
      <c r="AY122" s="73">
        <v>0</v>
      </c>
      <c r="AZ122" s="73">
        <v>0</v>
      </c>
      <c r="BA122" s="73">
        <v>0</v>
      </c>
      <c r="BB122" s="73">
        <v>0</v>
      </c>
      <c r="BC122" s="73">
        <v>0</v>
      </c>
      <c r="BD122" s="73">
        <v>0</v>
      </c>
      <c r="BE122" s="73">
        <v>0</v>
      </c>
      <c r="BF122" s="73">
        <v>1</v>
      </c>
      <c r="BG122" s="73">
        <v>0</v>
      </c>
      <c r="BH122" s="73">
        <v>0</v>
      </c>
      <c r="BI122" s="73">
        <v>0</v>
      </c>
      <c r="BJ122" s="73">
        <v>0</v>
      </c>
      <c r="BK122" s="73">
        <v>2</v>
      </c>
      <c r="BL122" s="73">
        <v>3</v>
      </c>
      <c r="BM122" s="73">
        <v>0</v>
      </c>
      <c r="BN122" s="73">
        <v>6</v>
      </c>
      <c r="BP122" s="90">
        <v>2015</v>
      </c>
    </row>
    <row r="123" spans="2:68">
      <c r="B123" s="90">
        <v>2016</v>
      </c>
      <c r="C123" s="73">
        <v>0</v>
      </c>
      <c r="D123" s="73">
        <v>0</v>
      </c>
      <c r="E123" s="73">
        <v>0</v>
      </c>
      <c r="F123" s="73">
        <v>0</v>
      </c>
      <c r="G123" s="73">
        <v>0</v>
      </c>
      <c r="H123" s="73">
        <v>0</v>
      </c>
      <c r="I123" s="73">
        <v>0</v>
      </c>
      <c r="J123" s="73">
        <v>0</v>
      </c>
      <c r="K123" s="73">
        <v>0</v>
      </c>
      <c r="L123" s="73">
        <v>0</v>
      </c>
      <c r="M123" s="73">
        <v>0</v>
      </c>
      <c r="N123" s="73">
        <v>0</v>
      </c>
      <c r="O123" s="73">
        <v>1</v>
      </c>
      <c r="P123" s="73">
        <v>0</v>
      </c>
      <c r="Q123" s="73">
        <v>0</v>
      </c>
      <c r="R123" s="73">
        <v>0</v>
      </c>
      <c r="S123" s="73">
        <v>0</v>
      </c>
      <c r="T123" s="73">
        <v>1</v>
      </c>
      <c r="U123" s="73">
        <v>0</v>
      </c>
      <c r="V123" s="73">
        <v>2</v>
      </c>
      <c r="X123" s="90">
        <v>2016</v>
      </c>
      <c r="Y123" s="73">
        <v>0</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1</v>
      </c>
      <c r="AO123" s="73">
        <v>0</v>
      </c>
      <c r="AP123" s="73">
        <v>4</v>
      </c>
      <c r="AQ123" s="73">
        <v>0</v>
      </c>
      <c r="AR123" s="73">
        <v>5</v>
      </c>
      <c r="AT123" s="90">
        <v>2016</v>
      </c>
      <c r="AU123" s="73">
        <v>0</v>
      </c>
      <c r="AV123" s="73">
        <v>0</v>
      </c>
      <c r="AW123" s="73">
        <v>0</v>
      </c>
      <c r="AX123" s="73">
        <v>0</v>
      </c>
      <c r="AY123" s="73">
        <v>0</v>
      </c>
      <c r="AZ123" s="73">
        <v>0</v>
      </c>
      <c r="BA123" s="73">
        <v>0</v>
      </c>
      <c r="BB123" s="73">
        <v>0</v>
      </c>
      <c r="BC123" s="73">
        <v>0</v>
      </c>
      <c r="BD123" s="73">
        <v>0</v>
      </c>
      <c r="BE123" s="73">
        <v>0</v>
      </c>
      <c r="BF123" s="73">
        <v>0</v>
      </c>
      <c r="BG123" s="73">
        <v>1</v>
      </c>
      <c r="BH123" s="73">
        <v>0</v>
      </c>
      <c r="BI123" s="73">
        <v>0</v>
      </c>
      <c r="BJ123" s="73">
        <v>1</v>
      </c>
      <c r="BK123" s="73">
        <v>0</v>
      </c>
      <c r="BL123" s="73">
        <v>5</v>
      </c>
      <c r="BM123" s="73">
        <v>0</v>
      </c>
      <c r="BN123" s="73">
        <v>7</v>
      </c>
      <c r="BP123" s="90">
        <v>2016</v>
      </c>
    </row>
    <row r="124" spans="2:68">
      <c r="B124" s="90">
        <v>2017</v>
      </c>
      <c r="C124" s="73">
        <v>0</v>
      </c>
      <c r="D124" s="73">
        <v>0</v>
      </c>
      <c r="E124" s="73">
        <v>0</v>
      </c>
      <c r="F124" s="73">
        <v>0</v>
      </c>
      <c r="G124" s="73">
        <v>0</v>
      </c>
      <c r="H124" s="73">
        <v>0</v>
      </c>
      <c r="I124" s="73">
        <v>1</v>
      </c>
      <c r="J124" s="73">
        <v>0</v>
      </c>
      <c r="K124" s="73">
        <v>0</v>
      </c>
      <c r="L124" s="73">
        <v>0</v>
      </c>
      <c r="M124" s="73">
        <v>0</v>
      </c>
      <c r="N124" s="73">
        <v>0</v>
      </c>
      <c r="O124" s="73">
        <v>0</v>
      </c>
      <c r="P124" s="73">
        <v>0</v>
      </c>
      <c r="Q124" s="73">
        <v>1</v>
      </c>
      <c r="R124" s="73">
        <v>0</v>
      </c>
      <c r="S124" s="73">
        <v>0</v>
      </c>
      <c r="T124" s="73">
        <v>2</v>
      </c>
      <c r="U124" s="73">
        <v>0</v>
      </c>
      <c r="V124" s="73">
        <v>4</v>
      </c>
      <c r="X124" s="90">
        <v>2017</v>
      </c>
      <c r="Y124" s="73">
        <v>0</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1</v>
      </c>
      <c r="AO124" s="73">
        <v>0</v>
      </c>
      <c r="AP124" s="73">
        <v>6</v>
      </c>
      <c r="AQ124" s="73">
        <v>0</v>
      </c>
      <c r="AR124" s="73">
        <v>7</v>
      </c>
      <c r="AT124" s="90">
        <v>2017</v>
      </c>
      <c r="AU124" s="73">
        <v>0</v>
      </c>
      <c r="AV124" s="73">
        <v>0</v>
      </c>
      <c r="AW124" s="73">
        <v>0</v>
      </c>
      <c r="AX124" s="73">
        <v>0</v>
      </c>
      <c r="AY124" s="73">
        <v>0</v>
      </c>
      <c r="AZ124" s="73">
        <v>0</v>
      </c>
      <c r="BA124" s="73">
        <v>1</v>
      </c>
      <c r="BB124" s="73">
        <v>0</v>
      </c>
      <c r="BC124" s="73">
        <v>0</v>
      </c>
      <c r="BD124" s="73">
        <v>0</v>
      </c>
      <c r="BE124" s="73">
        <v>0</v>
      </c>
      <c r="BF124" s="73">
        <v>0</v>
      </c>
      <c r="BG124" s="73">
        <v>0</v>
      </c>
      <c r="BH124" s="73">
        <v>0</v>
      </c>
      <c r="BI124" s="73">
        <v>1</v>
      </c>
      <c r="BJ124" s="73">
        <v>1</v>
      </c>
      <c r="BK124" s="73">
        <v>0</v>
      </c>
      <c r="BL124" s="73">
        <v>8</v>
      </c>
      <c r="BM124" s="73">
        <v>0</v>
      </c>
      <c r="BN124" s="73">
        <v>11</v>
      </c>
      <c r="BP124" s="90">
        <v>2017</v>
      </c>
    </row>
    <row r="125" spans="2:68">
      <c r="B125" s="90">
        <v>2018</v>
      </c>
      <c r="C125" s="73">
        <v>0</v>
      </c>
      <c r="D125" s="73">
        <v>0</v>
      </c>
      <c r="E125" s="73">
        <v>0</v>
      </c>
      <c r="F125" s="73">
        <v>0</v>
      </c>
      <c r="G125" s="73">
        <v>0</v>
      </c>
      <c r="H125" s="73">
        <v>1</v>
      </c>
      <c r="I125" s="73">
        <v>0</v>
      </c>
      <c r="J125" s="73">
        <v>0</v>
      </c>
      <c r="K125" s="73">
        <v>0</v>
      </c>
      <c r="L125" s="73">
        <v>0</v>
      </c>
      <c r="M125" s="73">
        <v>0</v>
      </c>
      <c r="N125" s="73">
        <v>0</v>
      </c>
      <c r="O125" s="73">
        <v>0</v>
      </c>
      <c r="P125" s="73">
        <v>0</v>
      </c>
      <c r="Q125" s="73">
        <v>0</v>
      </c>
      <c r="R125" s="73">
        <v>0</v>
      </c>
      <c r="S125" s="73">
        <v>0</v>
      </c>
      <c r="T125" s="73">
        <v>1</v>
      </c>
      <c r="U125" s="73">
        <v>0</v>
      </c>
      <c r="V125" s="73">
        <v>2</v>
      </c>
      <c r="X125" s="90">
        <v>2018</v>
      </c>
      <c r="Y125" s="73">
        <v>0</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7</v>
      </c>
      <c r="AQ125" s="73">
        <v>0</v>
      </c>
      <c r="AR125" s="73">
        <v>7</v>
      </c>
      <c r="AT125" s="90">
        <v>2018</v>
      </c>
      <c r="AU125" s="73">
        <v>0</v>
      </c>
      <c r="AV125" s="73">
        <v>0</v>
      </c>
      <c r="AW125" s="73">
        <v>0</v>
      </c>
      <c r="AX125" s="73">
        <v>0</v>
      </c>
      <c r="AY125" s="73">
        <v>0</v>
      </c>
      <c r="AZ125" s="73">
        <v>1</v>
      </c>
      <c r="BA125" s="73">
        <v>0</v>
      </c>
      <c r="BB125" s="73">
        <v>0</v>
      </c>
      <c r="BC125" s="73">
        <v>0</v>
      </c>
      <c r="BD125" s="73">
        <v>0</v>
      </c>
      <c r="BE125" s="73">
        <v>0</v>
      </c>
      <c r="BF125" s="73">
        <v>0</v>
      </c>
      <c r="BG125" s="73">
        <v>0</v>
      </c>
      <c r="BH125" s="73">
        <v>0</v>
      </c>
      <c r="BI125" s="73">
        <v>0</v>
      </c>
      <c r="BJ125" s="73">
        <v>0</v>
      </c>
      <c r="BK125" s="73">
        <v>0</v>
      </c>
      <c r="BL125" s="73">
        <v>8</v>
      </c>
      <c r="BM125" s="73">
        <v>0</v>
      </c>
      <c r="BN125" s="73">
        <v>9</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1</v>
      </c>
      <c r="U126" s="73">
        <v>0</v>
      </c>
      <c r="V126" s="73">
        <v>1</v>
      </c>
      <c r="X126" s="90">
        <v>2019</v>
      </c>
      <c r="Y126" s="73">
        <v>0</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1</v>
      </c>
      <c r="AP126" s="73">
        <v>7</v>
      </c>
      <c r="AQ126" s="73">
        <v>0</v>
      </c>
      <c r="AR126" s="73">
        <v>8</v>
      </c>
      <c r="AT126" s="90">
        <v>2019</v>
      </c>
      <c r="AU126" s="73">
        <v>0</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1</v>
      </c>
      <c r="BL126" s="73">
        <v>8</v>
      </c>
      <c r="BM126" s="73">
        <v>0</v>
      </c>
      <c r="BN126" s="73">
        <v>9</v>
      </c>
      <c r="BP126" s="90">
        <v>2019</v>
      </c>
    </row>
    <row r="127" spans="2:68">
      <c r="B127" s="90">
        <v>2020</v>
      </c>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1</v>
      </c>
      <c r="T127" s="73">
        <v>3</v>
      </c>
      <c r="U127" s="73">
        <v>0</v>
      </c>
      <c r="V127" s="73">
        <v>4</v>
      </c>
      <c r="X127" s="90">
        <v>2020</v>
      </c>
      <c r="Y127" s="73">
        <v>0</v>
      </c>
      <c r="Z127" s="73">
        <v>0</v>
      </c>
      <c r="AA127" s="73">
        <v>0</v>
      </c>
      <c r="AB127" s="73">
        <v>0</v>
      </c>
      <c r="AC127" s="73">
        <v>0</v>
      </c>
      <c r="AD127" s="73">
        <v>0</v>
      </c>
      <c r="AE127" s="73">
        <v>0</v>
      </c>
      <c r="AF127" s="73">
        <v>0</v>
      </c>
      <c r="AG127" s="73">
        <v>0</v>
      </c>
      <c r="AH127" s="73">
        <v>0</v>
      </c>
      <c r="AI127" s="73">
        <v>0</v>
      </c>
      <c r="AJ127" s="73">
        <v>0</v>
      </c>
      <c r="AK127" s="73">
        <v>0</v>
      </c>
      <c r="AL127" s="73">
        <v>0</v>
      </c>
      <c r="AM127" s="73">
        <v>0</v>
      </c>
      <c r="AN127" s="73">
        <v>0</v>
      </c>
      <c r="AO127" s="73">
        <v>1</v>
      </c>
      <c r="AP127" s="73">
        <v>2</v>
      </c>
      <c r="AQ127" s="73">
        <v>0</v>
      </c>
      <c r="AR127" s="73">
        <v>3</v>
      </c>
      <c r="AT127" s="90">
        <v>2020</v>
      </c>
      <c r="AU127" s="73">
        <v>0</v>
      </c>
      <c r="AV127" s="73">
        <v>0</v>
      </c>
      <c r="AW127" s="73">
        <v>0</v>
      </c>
      <c r="AX127" s="73">
        <v>0</v>
      </c>
      <c r="AY127" s="73">
        <v>0</v>
      </c>
      <c r="AZ127" s="73">
        <v>0</v>
      </c>
      <c r="BA127" s="73">
        <v>0</v>
      </c>
      <c r="BB127" s="73">
        <v>0</v>
      </c>
      <c r="BC127" s="73">
        <v>0</v>
      </c>
      <c r="BD127" s="73">
        <v>0</v>
      </c>
      <c r="BE127" s="73">
        <v>0</v>
      </c>
      <c r="BF127" s="73">
        <v>0</v>
      </c>
      <c r="BG127" s="73">
        <v>0</v>
      </c>
      <c r="BH127" s="73">
        <v>0</v>
      </c>
      <c r="BI127" s="73">
        <v>0</v>
      </c>
      <c r="BJ127" s="73">
        <v>0</v>
      </c>
      <c r="BK127" s="73">
        <v>2</v>
      </c>
      <c r="BL127" s="73">
        <v>5</v>
      </c>
      <c r="BM127" s="73">
        <v>0</v>
      </c>
      <c r="BN127" s="73">
        <v>7</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1</v>
      </c>
      <c r="T128" s="73">
        <v>1</v>
      </c>
      <c r="U128" s="73">
        <v>0</v>
      </c>
      <c r="V128" s="73">
        <v>2</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1</v>
      </c>
      <c r="AP128" s="73">
        <v>6</v>
      </c>
      <c r="AQ128" s="73">
        <v>0</v>
      </c>
      <c r="AR128" s="73">
        <v>7</v>
      </c>
      <c r="AT128" s="90">
        <v>2021</v>
      </c>
      <c r="AU128" s="73">
        <v>0</v>
      </c>
      <c r="AV128" s="73">
        <v>0</v>
      </c>
      <c r="AW128" s="73">
        <v>0</v>
      </c>
      <c r="AX128" s="73">
        <v>0</v>
      </c>
      <c r="AY128" s="73">
        <v>0</v>
      </c>
      <c r="AZ128" s="73">
        <v>0</v>
      </c>
      <c r="BA128" s="73">
        <v>0</v>
      </c>
      <c r="BB128" s="73">
        <v>0</v>
      </c>
      <c r="BC128" s="73">
        <v>0</v>
      </c>
      <c r="BD128" s="73">
        <v>0</v>
      </c>
      <c r="BE128" s="73">
        <v>0</v>
      </c>
      <c r="BF128" s="73">
        <v>0</v>
      </c>
      <c r="BG128" s="73">
        <v>0</v>
      </c>
      <c r="BH128" s="73">
        <v>0</v>
      </c>
      <c r="BI128" s="73">
        <v>0</v>
      </c>
      <c r="BJ128" s="73">
        <v>0</v>
      </c>
      <c r="BK128" s="73">
        <v>2</v>
      </c>
      <c r="BL128" s="73">
        <v>7</v>
      </c>
      <c r="BM128" s="73">
        <v>0</v>
      </c>
      <c r="BN128" s="73">
        <v>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c r="T14" s="74">
        <v>0</v>
      </c>
      <c r="U14" s="74">
        <v>0</v>
      </c>
      <c r="V14" s="74" t="s">
        <v>211</v>
      </c>
      <c r="X14" s="80">
        <v>1907</v>
      </c>
      <c r="Y14" s="74">
        <v>0</v>
      </c>
      <c r="Z14" s="74">
        <v>0</v>
      </c>
      <c r="AA14" s="74">
        <v>0</v>
      </c>
      <c r="AB14" s="74">
        <v>0</v>
      </c>
      <c r="AC14" s="74">
        <v>0</v>
      </c>
      <c r="AD14" s="74">
        <v>0</v>
      </c>
      <c r="AE14" s="74">
        <v>0</v>
      </c>
      <c r="AF14" s="74">
        <v>0</v>
      </c>
      <c r="AG14" s="74">
        <v>0</v>
      </c>
      <c r="AH14" s="74">
        <v>0</v>
      </c>
      <c r="AI14" s="74">
        <v>0</v>
      </c>
      <c r="AJ14" s="74">
        <v>0</v>
      </c>
      <c r="AK14" s="74">
        <v>2.4140828000000001</v>
      </c>
      <c r="AL14" s="74">
        <v>0</v>
      </c>
      <c r="AM14" s="74">
        <v>0</v>
      </c>
      <c r="AN14" s="74">
        <v>0</v>
      </c>
      <c r="AO14" s="74">
        <v>0</v>
      </c>
      <c r="AP14" s="74">
        <v>0</v>
      </c>
      <c r="AQ14" s="74">
        <v>4.9911900000000002E-2</v>
      </c>
      <c r="AR14" s="74">
        <v>0.10222059999999999</v>
      </c>
      <c r="AT14" s="80">
        <v>1907</v>
      </c>
      <c r="AU14" s="74">
        <v>0</v>
      </c>
      <c r="AV14" s="74">
        <v>0</v>
      </c>
      <c r="AW14" s="74">
        <v>0</v>
      </c>
      <c r="AX14" s="74">
        <v>0</v>
      </c>
      <c r="AY14" s="74">
        <v>0</v>
      </c>
      <c r="AZ14" s="74">
        <v>0</v>
      </c>
      <c r="BA14" s="74">
        <v>0</v>
      </c>
      <c r="BB14" s="74">
        <v>0</v>
      </c>
      <c r="BC14" s="74">
        <v>0</v>
      </c>
      <c r="BD14" s="74">
        <v>0</v>
      </c>
      <c r="BE14" s="74">
        <v>0</v>
      </c>
      <c r="BF14" s="74">
        <v>0</v>
      </c>
      <c r="BG14" s="74">
        <v>1.0991209</v>
      </c>
      <c r="BH14" s="74">
        <v>0</v>
      </c>
      <c r="BI14" s="74">
        <v>0</v>
      </c>
      <c r="BJ14" s="74">
        <v>0</v>
      </c>
      <c r="BK14" s="74">
        <v>0</v>
      </c>
      <c r="BL14" s="74">
        <v>0</v>
      </c>
      <c r="BM14" s="74">
        <v>2.3909E-2</v>
      </c>
      <c r="BN14" s="74">
        <v>4.6540600000000001E-2</v>
      </c>
      <c r="BP14" s="80">
        <v>1907</v>
      </c>
    </row>
    <row r="15" spans="1:68">
      <c r="B15" s="80">
        <v>1908</v>
      </c>
      <c r="C15" s="74">
        <v>0.78829450000000001</v>
      </c>
      <c r="D15" s="74">
        <v>0</v>
      </c>
      <c r="E15" s="74">
        <v>0</v>
      </c>
      <c r="F15" s="74">
        <v>0</v>
      </c>
      <c r="G15" s="74">
        <v>0</v>
      </c>
      <c r="H15" s="74">
        <v>0</v>
      </c>
      <c r="I15" s="74">
        <v>0</v>
      </c>
      <c r="J15" s="74">
        <v>0</v>
      </c>
      <c r="K15" s="74">
        <v>0</v>
      </c>
      <c r="L15" s="74">
        <v>0</v>
      </c>
      <c r="M15" s="74">
        <v>0</v>
      </c>
      <c r="N15" s="74">
        <v>0</v>
      </c>
      <c r="O15" s="74">
        <v>0</v>
      </c>
      <c r="P15" s="74">
        <v>0</v>
      </c>
      <c r="Q15" s="74">
        <v>3.5356928000000001</v>
      </c>
      <c r="R15" s="74">
        <v>0</v>
      </c>
      <c r="S15" s="74">
        <v>0</v>
      </c>
      <c r="T15" s="74">
        <v>0</v>
      </c>
      <c r="U15" s="74">
        <v>0.13559299999999999</v>
      </c>
      <c r="V15" s="74">
        <v>0.16833819999999999</v>
      </c>
      <c r="X15" s="80">
        <v>1908</v>
      </c>
      <c r="Y15" s="74">
        <v>1.2211558</v>
      </c>
      <c r="Z15" s="74">
        <v>0</v>
      </c>
      <c r="AA15" s="74">
        <v>0</v>
      </c>
      <c r="AB15" s="74">
        <v>0</v>
      </c>
      <c r="AC15" s="74">
        <v>0</v>
      </c>
      <c r="AD15" s="74">
        <v>0</v>
      </c>
      <c r="AE15" s="74">
        <v>0</v>
      </c>
      <c r="AF15" s="74">
        <v>0</v>
      </c>
      <c r="AG15" s="74">
        <v>0</v>
      </c>
      <c r="AH15" s="74">
        <v>0</v>
      </c>
      <c r="AI15" s="74">
        <v>0</v>
      </c>
      <c r="AJ15" s="74">
        <v>0</v>
      </c>
      <c r="AK15" s="74">
        <v>0</v>
      </c>
      <c r="AL15" s="74">
        <v>2.8706347999999999</v>
      </c>
      <c r="AM15" s="74">
        <v>0</v>
      </c>
      <c r="AN15" s="74">
        <v>0</v>
      </c>
      <c r="AO15" s="74">
        <v>0</v>
      </c>
      <c r="AP15" s="74">
        <v>0</v>
      </c>
      <c r="AQ15" s="74">
        <v>0.1962573</v>
      </c>
      <c r="AR15" s="74">
        <v>0.18158759999999999</v>
      </c>
      <c r="AT15" s="80">
        <v>1908</v>
      </c>
      <c r="AU15" s="74">
        <v>1.0012391</v>
      </c>
      <c r="AV15" s="74">
        <v>0</v>
      </c>
      <c r="AW15" s="74">
        <v>0</v>
      </c>
      <c r="AX15" s="74">
        <v>0</v>
      </c>
      <c r="AY15" s="74">
        <v>0</v>
      </c>
      <c r="AZ15" s="74">
        <v>0</v>
      </c>
      <c r="BA15" s="74">
        <v>0</v>
      </c>
      <c r="BB15" s="74">
        <v>0</v>
      </c>
      <c r="BC15" s="74">
        <v>0</v>
      </c>
      <c r="BD15" s="74">
        <v>0</v>
      </c>
      <c r="BE15" s="74">
        <v>0</v>
      </c>
      <c r="BF15" s="74">
        <v>0</v>
      </c>
      <c r="BG15" s="74">
        <v>0</v>
      </c>
      <c r="BH15" s="74">
        <v>1.3370861000000001</v>
      </c>
      <c r="BI15" s="74">
        <v>1.9178691999999999</v>
      </c>
      <c r="BJ15" s="74">
        <v>0</v>
      </c>
      <c r="BK15" s="74">
        <v>0</v>
      </c>
      <c r="BL15" s="74">
        <v>0</v>
      </c>
      <c r="BM15" s="74">
        <v>0.16468089999999999</v>
      </c>
      <c r="BN15" s="74">
        <v>0.17621239999999999</v>
      </c>
      <c r="BP15" s="80">
        <v>1908</v>
      </c>
    </row>
    <row r="16" spans="1:68">
      <c r="B16" s="80">
        <v>1909</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c r="T16" s="74">
        <v>0</v>
      </c>
      <c r="U16" s="74">
        <v>0</v>
      </c>
      <c r="V16" s="74" t="s">
        <v>211</v>
      </c>
      <c r="X16" s="80">
        <v>1909</v>
      </c>
      <c r="Y16" s="74">
        <v>0.39989989999999997</v>
      </c>
      <c r="Z16" s="74">
        <v>0</v>
      </c>
      <c r="AA16" s="74">
        <v>0</v>
      </c>
      <c r="AB16" s="74">
        <v>0</v>
      </c>
      <c r="AC16" s="74">
        <v>0</v>
      </c>
      <c r="AD16" s="74">
        <v>0</v>
      </c>
      <c r="AE16" s="74">
        <v>0</v>
      </c>
      <c r="AF16" s="74">
        <v>0</v>
      </c>
      <c r="AG16" s="74">
        <v>0</v>
      </c>
      <c r="AH16" s="74">
        <v>0</v>
      </c>
      <c r="AI16" s="74">
        <v>0</v>
      </c>
      <c r="AJ16" s="74">
        <v>0</v>
      </c>
      <c r="AK16" s="74">
        <v>0</v>
      </c>
      <c r="AL16" s="74">
        <v>0</v>
      </c>
      <c r="AM16" s="74">
        <v>0</v>
      </c>
      <c r="AN16" s="74">
        <v>0</v>
      </c>
      <c r="AO16" s="74">
        <v>0</v>
      </c>
      <c r="AP16" s="74">
        <v>0</v>
      </c>
      <c r="AQ16" s="74">
        <v>4.8245099999999999E-2</v>
      </c>
      <c r="AR16" s="74">
        <v>2.64157E-2</v>
      </c>
      <c r="AT16" s="80">
        <v>1909</v>
      </c>
      <c r="AU16" s="74">
        <v>0.1966329</v>
      </c>
      <c r="AV16" s="74">
        <v>0</v>
      </c>
      <c r="AW16" s="74">
        <v>0</v>
      </c>
      <c r="AX16" s="74">
        <v>0</v>
      </c>
      <c r="AY16" s="74">
        <v>0</v>
      </c>
      <c r="AZ16" s="74">
        <v>0</v>
      </c>
      <c r="BA16" s="74">
        <v>0</v>
      </c>
      <c r="BB16" s="74">
        <v>0</v>
      </c>
      <c r="BC16" s="74">
        <v>0</v>
      </c>
      <c r="BD16" s="74">
        <v>0</v>
      </c>
      <c r="BE16" s="74">
        <v>0</v>
      </c>
      <c r="BF16" s="74">
        <v>0</v>
      </c>
      <c r="BG16" s="74">
        <v>0</v>
      </c>
      <c r="BH16" s="74">
        <v>0</v>
      </c>
      <c r="BI16" s="74">
        <v>0</v>
      </c>
      <c r="BJ16" s="74">
        <v>0</v>
      </c>
      <c r="BK16" s="74">
        <v>0</v>
      </c>
      <c r="BL16" s="74">
        <v>0</v>
      </c>
      <c r="BM16" s="74">
        <v>2.31548E-2</v>
      </c>
      <c r="BN16" s="74">
        <v>1.2988700000000001E-2</v>
      </c>
      <c r="BP16" s="80">
        <v>1909</v>
      </c>
    </row>
    <row r="17" spans="2:68">
      <c r="B17" s="80">
        <v>1910</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t="s">
        <v>211</v>
      </c>
      <c r="X17" s="80">
        <v>1910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t="s">
        <v>211</v>
      </c>
      <c r="AT17" s="80">
        <v>1910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74">
        <v>0</v>
      </c>
      <c r="BL17" s="74">
        <v>0</v>
      </c>
      <c r="BM17" s="74">
        <v>0</v>
      </c>
      <c r="BN17" s="74" t="s">
        <v>211</v>
      </c>
      <c r="BP17" s="80">
        <v>1910</v>
      </c>
    </row>
    <row r="18" spans="2:68">
      <c r="B18" s="80">
        <v>1911</v>
      </c>
      <c r="C18" s="74">
        <v>0</v>
      </c>
      <c r="D18" s="74">
        <v>0</v>
      </c>
      <c r="E18" s="74">
        <v>0</v>
      </c>
      <c r="F18" s="74">
        <v>0</v>
      </c>
      <c r="G18" s="74">
        <v>0</v>
      </c>
      <c r="H18" s="74">
        <v>0</v>
      </c>
      <c r="I18" s="74">
        <v>0</v>
      </c>
      <c r="J18" s="74">
        <v>0</v>
      </c>
      <c r="K18" s="74">
        <v>0</v>
      </c>
      <c r="L18" s="74">
        <v>0</v>
      </c>
      <c r="M18" s="74">
        <v>0</v>
      </c>
      <c r="N18" s="74">
        <v>0</v>
      </c>
      <c r="O18" s="74">
        <v>0</v>
      </c>
      <c r="P18" s="74">
        <v>2.4696845999999999</v>
      </c>
      <c r="Q18" s="74">
        <v>0</v>
      </c>
      <c r="R18" s="74">
        <v>5.2767663999999996</v>
      </c>
      <c r="S18" s="74">
        <v>0</v>
      </c>
      <c r="T18" s="74">
        <v>0</v>
      </c>
      <c r="U18" s="74">
        <v>8.6466500000000002E-2</v>
      </c>
      <c r="V18" s="74">
        <v>0.22799449999999999</v>
      </c>
      <c r="X18" s="80">
        <v>1911</v>
      </c>
      <c r="Y18" s="74">
        <v>0.3863241</v>
      </c>
      <c r="Z18" s="74">
        <v>0</v>
      </c>
      <c r="AA18" s="74">
        <v>0</v>
      </c>
      <c r="AB18" s="74">
        <v>0</v>
      </c>
      <c r="AC18" s="74">
        <v>0</v>
      </c>
      <c r="AD18" s="74">
        <v>0</v>
      </c>
      <c r="AE18" s="74">
        <v>0</v>
      </c>
      <c r="AF18" s="74">
        <v>0</v>
      </c>
      <c r="AG18" s="74">
        <v>0</v>
      </c>
      <c r="AH18" s="74">
        <v>0</v>
      </c>
      <c r="AI18" s="74">
        <v>0</v>
      </c>
      <c r="AJ18" s="74">
        <v>0</v>
      </c>
      <c r="AK18" s="74">
        <v>0</v>
      </c>
      <c r="AL18" s="74">
        <v>0</v>
      </c>
      <c r="AM18" s="74">
        <v>0</v>
      </c>
      <c r="AN18" s="74">
        <v>0</v>
      </c>
      <c r="AO18" s="74">
        <v>0</v>
      </c>
      <c r="AP18" s="74">
        <v>0</v>
      </c>
      <c r="AQ18" s="74">
        <v>4.6685999999999998E-2</v>
      </c>
      <c r="AR18" s="74">
        <v>2.5518900000000001E-2</v>
      </c>
      <c r="AT18" s="80">
        <v>1911</v>
      </c>
      <c r="AU18" s="74">
        <v>0.18978100000000001</v>
      </c>
      <c r="AV18" s="74">
        <v>0</v>
      </c>
      <c r="AW18" s="74">
        <v>0</v>
      </c>
      <c r="AX18" s="74">
        <v>0</v>
      </c>
      <c r="AY18" s="74">
        <v>0</v>
      </c>
      <c r="AZ18" s="74">
        <v>0</v>
      </c>
      <c r="BA18" s="74">
        <v>0</v>
      </c>
      <c r="BB18" s="74">
        <v>0</v>
      </c>
      <c r="BC18" s="74">
        <v>0</v>
      </c>
      <c r="BD18" s="74">
        <v>0</v>
      </c>
      <c r="BE18" s="74">
        <v>0</v>
      </c>
      <c r="BF18" s="74">
        <v>0</v>
      </c>
      <c r="BG18" s="74">
        <v>0</v>
      </c>
      <c r="BH18" s="74">
        <v>1.2954878000000001</v>
      </c>
      <c r="BI18" s="74">
        <v>0</v>
      </c>
      <c r="BJ18" s="74">
        <v>2.8121485000000002</v>
      </c>
      <c r="BK18" s="74">
        <v>0</v>
      </c>
      <c r="BL18" s="74">
        <v>0</v>
      </c>
      <c r="BM18" s="74">
        <v>6.7339999999999997E-2</v>
      </c>
      <c r="BN18" s="74">
        <v>0.13331419999999999</v>
      </c>
      <c r="BP18" s="80">
        <v>1911</v>
      </c>
    </row>
    <row r="19" spans="2:68">
      <c r="B19" s="80">
        <v>1912</v>
      </c>
      <c r="C19" s="74">
        <v>0.3676529</v>
      </c>
      <c r="D19" s="74">
        <v>0</v>
      </c>
      <c r="E19" s="74">
        <v>0</v>
      </c>
      <c r="F19" s="74">
        <v>0</v>
      </c>
      <c r="G19" s="74">
        <v>0</v>
      </c>
      <c r="H19" s="74">
        <v>0</v>
      </c>
      <c r="I19" s="74">
        <v>0</v>
      </c>
      <c r="J19" s="74">
        <v>0</v>
      </c>
      <c r="K19" s="74">
        <v>0</v>
      </c>
      <c r="L19" s="74">
        <v>0</v>
      </c>
      <c r="M19" s="74">
        <v>0</v>
      </c>
      <c r="N19" s="74">
        <v>0</v>
      </c>
      <c r="O19" s="74">
        <v>0</v>
      </c>
      <c r="P19" s="74">
        <v>0</v>
      </c>
      <c r="Q19" s="74">
        <v>0</v>
      </c>
      <c r="R19" s="74">
        <v>0</v>
      </c>
      <c r="S19" s="74">
        <v>0</v>
      </c>
      <c r="T19" s="74">
        <v>0</v>
      </c>
      <c r="U19" s="74">
        <v>4.2392300000000001E-2</v>
      </c>
      <c r="V19" s="74">
        <v>2.4285600000000001E-2</v>
      </c>
      <c r="X19" s="80">
        <v>1912</v>
      </c>
      <c r="Y19" s="74">
        <v>0</v>
      </c>
      <c r="Z19" s="74">
        <v>0</v>
      </c>
      <c r="AA19" s="74">
        <v>0</v>
      </c>
      <c r="AB19" s="74">
        <v>0</v>
      </c>
      <c r="AC19" s="74">
        <v>0</v>
      </c>
      <c r="AD19" s="74">
        <v>0</v>
      </c>
      <c r="AE19" s="74">
        <v>0</v>
      </c>
      <c r="AF19" s="74">
        <v>0</v>
      </c>
      <c r="AG19" s="74">
        <v>0</v>
      </c>
      <c r="AH19" s="74">
        <v>0</v>
      </c>
      <c r="AI19" s="74">
        <v>0</v>
      </c>
      <c r="AJ19" s="74">
        <v>0</v>
      </c>
      <c r="AK19" s="74">
        <v>0</v>
      </c>
      <c r="AL19" s="74">
        <v>0</v>
      </c>
      <c r="AM19" s="74">
        <v>0</v>
      </c>
      <c r="AN19" s="74">
        <v>0</v>
      </c>
      <c r="AO19" s="74">
        <v>0</v>
      </c>
      <c r="AP19" s="74">
        <v>0</v>
      </c>
      <c r="AQ19" s="74">
        <v>0</v>
      </c>
      <c r="AR19" s="74" t="s">
        <v>211</v>
      </c>
      <c r="AT19" s="80">
        <v>1912</v>
      </c>
      <c r="AU19" s="74">
        <v>0.187059</v>
      </c>
      <c r="AV19" s="74">
        <v>0</v>
      </c>
      <c r="AW19" s="74">
        <v>0</v>
      </c>
      <c r="AX19" s="74">
        <v>0</v>
      </c>
      <c r="AY19" s="74">
        <v>0</v>
      </c>
      <c r="AZ19" s="74">
        <v>0</v>
      </c>
      <c r="BA19" s="74">
        <v>0</v>
      </c>
      <c r="BB19" s="74">
        <v>0</v>
      </c>
      <c r="BC19" s="74">
        <v>0</v>
      </c>
      <c r="BD19" s="74">
        <v>0</v>
      </c>
      <c r="BE19" s="74">
        <v>0</v>
      </c>
      <c r="BF19" s="74">
        <v>0</v>
      </c>
      <c r="BG19" s="74">
        <v>0</v>
      </c>
      <c r="BH19" s="74">
        <v>0</v>
      </c>
      <c r="BI19" s="74">
        <v>0</v>
      </c>
      <c r="BJ19" s="74">
        <v>0</v>
      </c>
      <c r="BK19" s="74">
        <v>0</v>
      </c>
      <c r="BL19" s="74">
        <v>0</v>
      </c>
      <c r="BM19" s="74">
        <v>2.1953799999999999E-2</v>
      </c>
      <c r="BN19" s="74">
        <v>1.2356300000000001E-2</v>
      </c>
      <c r="BP19" s="80">
        <v>1912</v>
      </c>
    </row>
    <row r="20" spans="2:68">
      <c r="B20" s="80">
        <v>1913</v>
      </c>
      <c r="C20" s="74">
        <v>0</v>
      </c>
      <c r="D20" s="74">
        <v>0</v>
      </c>
      <c r="E20" s="74">
        <v>0</v>
      </c>
      <c r="F20" s="74">
        <v>0</v>
      </c>
      <c r="G20" s="74">
        <v>0</v>
      </c>
      <c r="H20" s="74">
        <v>0</v>
      </c>
      <c r="I20" s="74">
        <v>0</v>
      </c>
      <c r="J20" s="74">
        <v>0</v>
      </c>
      <c r="K20" s="74">
        <v>0</v>
      </c>
      <c r="L20" s="74">
        <v>0</v>
      </c>
      <c r="M20" s="74">
        <v>0</v>
      </c>
      <c r="N20" s="74">
        <v>0</v>
      </c>
      <c r="O20" s="74">
        <v>0</v>
      </c>
      <c r="P20" s="74">
        <v>0</v>
      </c>
      <c r="Q20" s="74">
        <v>3.3196123000000002</v>
      </c>
      <c r="R20" s="74">
        <v>0</v>
      </c>
      <c r="S20" s="74">
        <v>0</v>
      </c>
      <c r="T20" s="74">
        <v>0</v>
      </c>
      <c r="U20" s="74">
        <v>4.15834E-2</v>
      </c>
      <c r="V20" s="74">
        <v>0.1091613</v>
      </c>
      <c r="X20" s="80">
        <v>1913</v>
      </c>
      <c r="Y20" s="74">
        <v>0</v>
      </c>
      <c r="Z20" s="74">
        <v>0</v>
      </c>
      <c r="AA20" s="74">
        <v>0</v>
      </c>
      <c r="AB20" s="74">
        <v>0</v>
      </c>
      <c r="AC20" s="74">
        <v>0</v>
      </c>
      <c r="AD20" s="74">
        <v>0</v>
      </c>
      <c r="AE20" s="74">
        <v>0</v>
      </c>
      <c r="AF20" s="74">
        <v>0</v>
      </c>
      <c r="AG20" s="74">
        <v>0</v>
      </c>
      <c r="AH20" s="74">
        <v>0</v>
      </c>
      <c r="AI20" s="74">
        <v>0</v>
      </c>
      <c r="AJ20" s="74">
        <v>0</v>
      </c>
      <c r="AK20" s="74">
        <v>0</v>
      </c>
      <c r="AL20" s="74">
        <v>0</v>
      </c>
      <c r="AM20" s="74">
        <v>0</v>
      </c>
      <c r="AN20" s="74">
        <v>5.7381564000000003</v>
      </c>
      <c r="AO20" s="74">
        <v>0</v>
      </c>
      <c r="AP20" s="74">
        <v>0</v>
      </c>
      <c r="AQ20" s="74">
        <v>4.4440199999999999E-2</v>
      </c>
      <c r="AR20" s="74">
        <v>0.15351100000000001</v>
      </c>
      <c r="AT20" s="80">
        <v>1913</v>
      </c>
      <c r="AU20" s="74">
        <v>0</v>
      </c>
      <c r="AV20" s="74">
        <v>0</v>
      </c>
      <c r="AW20" s="74">
        <v>0</v>
      </c>
      <c r="AX20" s="74">
        <v>0</v>
      </c>
      <c r="AY20" s="74">
        <v>0</v>
      </c>
      <c r="AZ20" s="74">
        <v>0</v>
      </c>
      <c r="BA20" s="74">
        <v>0</v>
      </c>
      <c r="BB20" s="74">
        <v>0</v>
      </c>
      <c r="BC20" s="74">
        <v>0</v>
      </c>
      <c r="BD20" s="74">
        <v>0</v>
      </c>
      <c r="BE20" s="74">
        <v>0</v>
      </c>
      <c r="BF20" s="74">
        <v>0</v>
      </c>
      <c r="BG20" s="74">
        <v>0</v>
      </c>
      <c r="BH20" s="74">
        <v>0</v>
      </c>
      <c r="BI20" s="74">
        <v>1.7401956999999999</v>
      </c>
      <c r="BJ20" s="74">
        <v>2.7361278000000002</v>
      </c>
      <c r="BK20" s="74">
        <v>0</v>
      </c>
      <c r="BL20" s="74">
        <v>0</v>
      </c>
      <c r="BM20" s="74">
        <v>4.2964299999999997E-2</v>
      </c>
      <c r="BN20" s="74">
        <v>0.13042290000000001</v>
      </c>
      <c r="BP20" s="80">
        <v>1913</v>
      </c>
    </row>
    <row r="21" spans="2:68">
      <c r="B21" s="80">
        <v>1914</v>
      </c>
      <c r="C21" s="74">
        <v>0</v>
      </c>
      <c r="D21" s="74">
        <v>0</v>
      </c>
      <c r="E21" s="74">
        <v>0</v>
      </c>
      <c r="F21" s="74">
        <v>0.43258150000000001</v>
      </c>
      <c r="G21" s="74">
        <v>0</v>
      </c>
      <c r="H21" s="74">
        <v>0</v>
      </c>
      <c r="I21" s="74">
        <v>0</v>
      </c>
      <c r="J21" s="74">
        <v>0</v>
      </c>
      <c r="K21" s="74">
        <v>0</v>
      </c>
      <c r="L21" s="74">
        <v>0</v>
      </c>
      <c r="M21" s="74">
        <v>0</v>
      </c>
      <c r="N21" s="74">
        <v>0</v>
      </c>
      <c r="O21" s="74">
        <v>0</v>
      </c>
      <c r="P21" s="74">
        <v>0</v>
      </c>
      <c r="Q21" s="74">
        <v>0</v>
      </c>
      <c r="R21" s="74">
        <v>0</v>
      </c>
      <c r="S21" s="74">
        <v>0</v>
      </c>
      <c r="T21" s="74">
        <v>0</v>
      </c>
      <c r="U21" s="74">
        <v>4.0804800000000002E-2</v>
      </c>
      <c r="V21" s="74">
        <v>3.0143E-2</v>
      </c>
      <c r="X21" s="80">
        <v>1914</v>
      </c>
      <c r="Y21" s="74">
        <v>0</v>
      </c>
      <c r="Z21" s="74">
        <v>0</v>
      </c>
      <c r="AA21" s="74">
        <v>0</v>
      </c>
      <c r="AB21" s="74">
        <v>0</v>
      </c>
      <c r="AC21" s="74">
        <v>0</v>
      </c>
      <c r="AD21" s="74">
        <v>0</v>
      </c>
      <c r="AE21" s="74">
        <v>0</v>
      </c>
      <c r="AF21" s="74">
        <v>0</v>
      </c>
      <c r="AG21" s="74">
        <v>0</v>
      </c>
      <c r="AH21" s="74">
        <v>0</v>
      </c>
      <c r="AI21" s="74">
        <v>0</v>
      </c>
      <c r="AJ21" s="74">
        <v>0</v>
      </c>
      <c r="AK21" s="74">
        <v>0</v>
      </c>
      <c r="AL21" s="74">
        <v>0</v>
      </c>
      <c r="AM21" s="74">
        <v>0</v>
      </c>
      <c r="AN21" s="74">
        <v>0</v>
      </c>
      <c r="AO21" s="74">
        <v>0</v>
      </c>
      <c r="AP21" s="74">
        <v>0</v>
      </c>
      <c r="AQ21" s="74">
        <v>0</v>
      </c>
      <c r="AR21" s="74" t="s">
        <v>211</v>
      </c>
      <c r="AT21" s="80">
        <v>1914</v>
      </c>
      <c r="AU21" s="74">
        <v>0</v>
      </c>
      <c r="AV21" s="74">
        <v>0</v>
      </c>
      <c r="AW21" s="74">
        <v>0</v>
      </c>
      <c r="AX21" s="74">
        <v>0.21871940000000001</v>
      </c>
      <c r="AY21" s="74">
        <v>0</v>
      </c>
      <c r="AZ21" s="74">
        <v>0</v>
      </c>
      <c r="BA21" s="74">
        <v>0</v>
      </c>
      <c r="BB21" s="74">
        <v>0</v>
      </c>
      <c r="BC21" s="74">
        <v>0</v>
      </c>
      <c r="BD21" s="74">
        <v>0</v>
      </c>
      <c r="BE21" s="74">
        <v>0</v>
      </c>
      <c r="BF21" s="74">
        <v>0</v>
      </c>
      <c r="BG21" s="74">
        <v>0</v>
      </c>
      <c r="BH21" s="74">
        <v>0</v>
      </c>
      <c r="BI21" s="74">
        <v>0</v>
      </c>
      <c r="BJ21" s="74">
        <v>0</v>
      </c>
      <c r="BK21" s="74">
        <v>0</v>
      </c>
      <c r="BL21" s="74">
        <v>0</v>
      </c>
      <c r="BM21" s="74">
        <v>2.1030299999999998E-2</v>
      </c>
      <c r="BN21" s="74">
        <v>1.5240699999999999E-2</v>
      </c>
      <c r="BP21" s="80">
        <v>1914</v>
      </c>
    </row>
    <row r="22" spans="2:68">
      <c r="B22" s="80">
        <v>1915</v>
      </c>
      <c r="C22" s="74">
        <v>0</v>
      </c>
      <c r="D22" s="74">
        <v>0</v>
      </c>
      <c r="E22" s="74">
        <v>0</v>
      </c>
      <c r="F22" s="74">
        <v>0</v>
      </c>
      <c r="G22" s="74">
        <v>0</v>
      </c>
      <c r="H22" s="74">
        <v>0</v>
      </c>
      <c r="I22" s="74">
        <v>0</v>
      </c>
      <c r="J22" s="74">
        <v>0</v>
      </c>
      <c r="K22" s="74">
        <v>0</v>
      </c>
      <c r="L22" s="74">
        <v>0</v>
      </c>
      <c r="M22" s="74">
        <v>0</v>
      </c>
      <c r="N22" s="74">
        <v>0</v>
      </c>
      <c r="O22" s="74">
        <v>0</v>
      </c>
      <c r="P22" s="74">
        <v>0</v>
      </c>
      <c r="Q22" s="74">
        <v>0</v>
      </c>
      <c r="R22" s="74">
        <v>0</v>
      </c>
      <c r="S22" s="74">
        <v>0</v>
      </c>
      <c r="T22" s="74">
        <v>0</v>
      </c>
      <c r="U22" s="74">
        <v>0</v>
      </c>
      <c r="V22" s="74" t="s">
        <v>211</v>
      </c>
      <c r="X22" s="80">
        <v>1915</v>
      </c>
      <c r="Y22" s="74">
        <v>0.36519010000000002</v>
      </c>
      <c r="Z22" s="74">
        <v>0</v>
      </c>
      <c r="AA22" s="74">
        <v>0</v>
      </c>
      <c r="AB22" s="74">
        <v>0</v>
      </c>
      <c r="AC22" s="74">
        <v>0</v>
      </c>
      <c r="AD22" s="74">
        <v>0</v>
      </c>
      <c r="AE22" s="74">
        <v>0</v>
      </c>
      <c r="AF22" s="74">
        <v>0</v>
      </c>
      <c r="AG22" s="74">
        <v>0</v>
      </c>
      <c r="AH22" s="74">
        <v>0</v>
      </c>
      <c r="AI22" s="74">
        <v>0</v>
      </c>
      <c r="AJ22" s="74">
        <v>0</v>
      </c>
      <c r="AK22" s="74">
        <v>0</v>
      </c>
      <c r="AL22" s="74">
        <v>0</v>
      </c>
      <c r="AM22" s="74">
        <v>0</v>
      </c>
      <c r="AN22" s="74">
        <v>0</v>
      </c>
      <c r="AO22" s="74">
        <v>0</v>
      </c>
      <c r="AP22" s="74">
        <v>0</v>
      </c>
      <c r="AQ22" s="74">
        <v>4.2400500000000001E-2</v>
      </c>
      <c r="AR22" s="74">
        <v>2.4122899999999999E-2</v>
      </c>
      <c r="AT22" s="80">
        <v>1915</v>
      </c>
      <c r="AU22" s="74">
        <v>0.179342</v>
      </c>
      <c r="AV22" s="74">
        <v>0</v>
      </c>
      <c r="AW22" s="74">
        <v>0</v>
      </c>
      <c r="AX22" s="74">
        <v>0</v>
      </c>
      <c r="AY22" s="74">
        <v>0</v>
      </c>
      <c r="AZ22" s="74">
        <v>0</v>
      </c>
      <c r="BA22" s="74">
        <v>0</v>
      </c>
      <c r="BB22" s="74">
        <v>0</v>
      </c>
      <c r="BC22" s="74">
        <v>0</v>
      </c>
      <c r="BD22" s="74">
        <v>0</v>
      </c>
      <c r="BE22" s="74">
        <v>0</v>
      </c>
      <c r="BF22" s="74">
        <v>0</v>
      </c>
      <c r="BG22" s="74">
        <v>0</v>
      </c>
      <c r="BH22" s="74">
        <v>0</v>
      </c>
      <c r="BI22" s="74">
        <v>0</v>
      </c>
      <c r="BJ22" s="74">
        <v>0</v>
      </c>
      <c r="BK22" s="74">
        <v>0</v>
      </c>
      <c r="BL22" s="74">
        <v>0</v>
      </c>
      <c r="BM22" s="74">
        <v>2.05971E-2</v>
      </c>
      <c r="BN22" s="74">
        <v>1.1846600000000001E-2</v>
      </c>
      <c r="BP22" s="80">
        <v>1915</v>
      </c>
    </row>
    <row r="23" spans="2:68">
      <c r="B23" s="80">
        <v>1916</v>
      </c>
      <c r="C23" s="74">
        <v>1.0428017999999999</v>
      </c>
      <c r="D23" s="74">
        <v>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0.11799560000000001</v>
      </c>
      <c r="V23" s="74">
        <v>6.8883100000000003E-2</v>
      </c>
      <c r="X23" s="80">
        <v>1916</v>
      </c>
      <c r="Y23" s="74">
        <v>0.360263</v>
      </c>
      <c r="Z23" s="74">
        <v>0</v>
      </c>
      <c r="AA23" s="74">
        <v>0</v>
      </c>
      <c r="AB23" s="74">
        <v>0</v>
      </c>
      <c r="AC23" s="74">
        <v>0</v>
      </c>
      <c r="AD23" s="74">
        <v>0</v>
      </c>
      <c r="AE23" s="74">
        <v>0</v>
      </c>
      <c r="AF23" s="74">
        <v>0</v>
      </c>
      <c r="AG23" s="74">
        <v>0</v>
      </c>
      <c r="AH23" s="74">
        <v>0</v>
      </c>
      <c r="AI23" s="74">
        <v>0</v>
      </c>
      <c r="AJ23" s="74">
        <v>0</v>
      </c>
      <c r="AK23" s="74">
        <v>0</v>
      </c>
      <c r="AL23" s="74">
        <v>0</v>
      </c>
      <c r="AM23" s="74">
        <v>0</v>
      </c>
      <c r="AN23" s="74">
        <v>0</v>
      </c>
      <c r="AO23" s="74">
        <v>0</v>
      </c>
      <c r="AP23" s="74">
        <v>0</v>
      </c>
      <c r="AQ23" s="74">
        <v>4.1449300000000001E-2</v>
      </c>
      <c r="AR23" s="74">
        <v>2.3797499999999999E-2</v>
      </c>
      <c r="AT23" s="80">
        <v>1916</v>
      </c>
      <c r="AU23" s="74">
        <v>0.70763710000000002</v>
      </c>
      <c r="AV23" s="74">
        <v>0</v>
      </c>
      <c r="AW23" s="74">
        <v>0</v>
      </c>
      <c r="AX23" s="74">
        <v>0</v>
      </c>
      <c r="AY23" s="74">
        <v>0</v>
      </c>
      <c r="AZ23" s="74">
        <v>0</v>
      </c>
      <c r="BA23" s="74">
        <v>0</v>
      </c>
      <c r="BB23" s="74">
        <v>0</v>
      </c>
      <c r="BC23" s="74">
        <v>0</v>
      </c>
      <c r="BD23" s="74">
        <v>0</v>
      </c>
      <c r="BE23" s="74">
        <v>0</v>
      </c>
      <c r="BF23" s="74">
        <v>0</v>
      </c>
      <c r="BG23" s="74">
        <v>0</v>
      </c>
      <c r="BH23" s="74">
        <v>0</v>
      </c>
      <c r="BI23" s="74">
        <v>0</v>
      </c>
      <c r="BJ23" s="74">
        <v>0</v>
      </c>
      <c r="BK23" s="74">
        <v>0</v>
      </c>
      <c r="BL23" s="74">
        <v>0</v>
      </c>
      <c r="BM23" s="74">
        <v>8.0725699999999997E-2</v>
      </c>
      <c r="BN23" s="74">
        <v>4.67435E-2</v>
      </c>
      <c r="BP23" s="80">
        <v>1916</v>
      </c>
    </row>
    <row r="24" spans="2:68">
      <c r="B24" s="80">
        <v>1917</v>
      </c>
      <c r="C24" s="74">
        <v>0.34292470000000003</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3.8634599999999998E-2</v>
      </c>
      <c r="V24" s="74">
        <v>2.2652200000000001E-2</v>
      </c>
      <c r="X24" s="80">
        <v>1917</v>
      </c>
      <c r="Y24" s="74">
        <v>0.71093419999999996</v>
      </c>
      <c r="Z24" s="74">
        <v>0</v>
      </c>
      <c r="AA24" s="74">
        <v>0</v>
      </c>
      <c r="AB24" s="74">
        <v>0</v>
      </c>
      <c r="AC24" s="74">
        <v>0</v>
      </c>
      <c r="AD24" s="74">
        <v>0</v>
      </c>
      <c r="AE24" s="74">
        <v>0</v>
      </c>
      <c r="AF24" s="74">
        <v>0</v>
      </c>
      <c r="AG24" s="74">
        <v>0</v>
      </c>
      <c r="AH24" s="74">
        <v>0</v>
      </c>
      <c r="AI24" s="74">
        <v>0</v>
      </c>
      <c r="AJ24" s="74">
        <v>0</v>
      </c>
      <c r="AK24" s="74">
        <v>0</v>
      </c>
      <c r="AL24" s="74">
        <v>0</v>
      </c>
      <c r="AM24" s="74">
        <v>0</v>
      </c>
      <c r="AN24" s="74">
        <v>0</v>
      </c>
      <c r="AO24" s="74">
        <v>0</v>
      </c>
      <c r="AP24" s="74">
        <v>0</v>
      </c>
      <c r="AQ24" s="74">
        <v>8.1079700000000005E-2</v>
      </c>
      <c r="AR24" s="74">
        <v>4.6961299999999997E-2</v>
      </c>
      <c r="AT24" s="80">
        <v>1917</v>
      </c>
      <c r="AU24" s="74">
        <v>0.52362489999999995</v>
      </c>
      <c r="AV24" s="74">
        <v>0</v>
      </c>
      <c r="AW24" s="74">
        <v>0</v>
      </c>
      <c r="AX24" s="74">
        <v>0</v>
      </c>
      <c r="AY24" s="74">
        <v>0</v>
      </c>
      <c r="AZ24" s="74">
        <v>0</v>
      </c>
      <c r="BA24" s="74">
        <v>0</v>
      </c>
      <c r="BB24" s="74">
        <v>0</v>
      </c>
      <c r="BC24" s="74">
        <v>0</v>
      </c>
      <c r="BD24" s="74">
        <v>0</v>
      </c>
      <c r="BE24" s="74">
        <v>0</v>
      </c>
      <c r="BF24" s="74">
        <v>0</v>
      </c>
      <c r="BG24" s="74">
        <v>0</v>
      </c>
      <c r="BH24" s="74">
        <v>0</v>
      </c>
      <c r="BI24" s="74">
        <v>0</v>
      </c>
      <c r="BJ24" s="74">
        <v>0</v>
      </c>
      <c r="BK24" s="74">
        <v>0</v>
      </c>
      <c r="BL24" s="74">
        <v>0</v>
      </c>
      <c r="BM24" s="74">
        <v>5.9346500000000003E-2</v>
      </c>
      <c r="BN24" s="74">
        <v>3.4588500000000001E-2</v>
      </c>
      <c r="BP24" s="80">
        <v>1917</v>
      </c>
    </row>
    <row r="25" spans="2:68">
      <c r="B25" s="81">
        <v>1918</v>
      </c>
      <c r="C25" s="74">
        <v>0</v>
      </c>
      <c r="D25" s="74">
        <v>0</v>
      </c>
      <c r="E25" s="74">
        <v>0</v>
      </c>
      <c r="F25" s="74">
        <v>0.4256067</v>
      </c>
      <c r="G25" s="74">
        <v>0</v>
      </c>
      <c r="H25" s="74">
        <v>0</v>
      </c>
      <c r="I25" s="74">
        <v>0</v>
      </c>
      <c r="J25" s="74">
        <v>0</v>
      </c>
      <c r="K25" s="74">
        <v>0</v>
      </c>
      <c r="L25" s="74">
        <v>0</v>
      </c>
      <c r="M25" s="74">
        <v>0</v>
      </c>
      <c r="N25" s="74">
        <v>0</v>
      </c>
      <c r="O25" s="74">
        <v>0</v>
      </c>
      <c r="P25" s="74">
        <v>0</v>
      </c>
      <c r="Q25" s="74">
        <v>0</v>
      </c>
      <c r="R25" s="74">
        <v>0</v>
      </c>
      <c r="S25" s="74">
        <v>0</v>
      </c>
      <c r="T25" s="74">
        <v>0</v>
      </c>
      <c r="U25" s="74">
        <v>3.7961599999999998E-2</v>
      </c>
      <c r="V25" s="74">
        <v>2.96569E-2</v>
      </c>
      <c r="X25" s="81">
        <v>1918</v>
      </c>
      <c r="Y25" s="74">
        <v>0.35079719999999998</v>
      </c>
      <c r="Z25" s="74">
        <v>0</v>
      </c>
      <c r="AA25" s="74">
        <v>0</v>
      </c>
      <c r="AB25" s="74">
        <v>0</v>
      </c>
      <c r="AC25" s="74">
        <v>0</v>
      </c>
      <c r="AD25" s="74">
        <v>0</v>
      </c>
      <c r="AE25" s="74">
        <v>0</v>
      </c>
      <c r="AF25" s="74">
        <v>0.56802010000000003</v>
      </c>
      <c r="AG25" s="74">
        <v>0</v>
      </c>
      <c r="AH25" s="74">
        <v>0</v>
      </c>
      <c r="AI25" s="74">
        <v>0</v>
      </c>
      <c r="AJ25" s="74">
        <v>0</v>
      </c>
      <c r="AK25" s="74">
        <v>0</v>
      </c>
      <c r="AL25" s="74">
        <v>0</v>
      </c>
      <c r="AM25" s="74">
        <v>0</v>
      </c>
      <c r="AN25" s="74">
        <v>0</v>
      </c>
      <c r="AO25" s="74">
        <v>0</v>
      </c>
      <c r="AP25" s="74">
        <v>0</v>
      </c>
      <c r="AQ25" s="74">
        <v>7.9338900000000004E-2</v>
      </c>
      <c r="AR25" s="74">
        <v>6.6833199999999995E-2</v>
      </c>
      <c r="AT25" s="81">
        <v>1918</v>
      </c>
      <c r="AU25" s="74">
        <v>0.17223649999999999</v>
      </c>
      <c r="AV25" s="74">
        <v>0</v>
      </c>
      <c r="AW25" s="74">
        <v>0</v>
      </c>
      <c r="AX25" s="74">
        <v>0.21511849999999999</v>
      </c>
      <c r="AY25" s="74">
        <v>0</v>
      </c>
      <c r="AZ25" s="74">
        <v>0</v>
      </c>
      <c r="BA25" s="74">
        <v>0</v>
      </c>
      <c r="BB25" s="74">
        <v>0.27689249999999999</v>
      </c>
      <c r="BC25" s="74">
        <v>0</v>
      </c>
      <c r="BD25" s="74">
        <v>0</v>
      </c>
      <c r="BE25" s="74">
        <v>0</v>
      </c>
      <c r="BF25" s="74">
        <v>0</v>
      </c>
      <c r="BG25" s="74">
        <v>0</v>
      </c>
      <c r="BH25" s="74">
        <v>0</v>
      </c>
      <c r="BI25" s="74">
        <v>0</v>
      </c>
      <c r="BJ25" s="74">
        <v>0</v>
      </c>
      <c r="BK25" s="74">
        <v>0</v>
      </c>
      <c r="BL25" s="74">
        <v>0</v>
      </c>
      <c r="BM25" s="74">
        <v>5.81951E-2</v>
      </c>
      <c r="BN25" s="74">
        <v>4.7650400000000002E-2</v>
      </c>
      <c r="BP25" s="81">
        <v>1918</v>
      </c>
    </row>
    <row r="26" spans="2:68">
      <c r="B26" s="81">
        <v>1919</v>
      </c>
      <c r="C26" s="74">
        <v>0</v>
      </c>
      <c r="D26" s="74">
        <v>0</v>
      </c>
      <c r="E26" s="74">
        <v>0</v>
      </c>
      <c r="F26" s="74">
        <v>0</v>
      </c>
      <c r="G26" s="74">
        <v>0</v>
      </c>
      <c r="H26" s="74">
        <v>0</v>
      </c>
      <c r="I26" s="74">
        <v>0</v>
      </c>
      <c r="J26" s="74">
        <v>0</v>
      </c>
      <c r="K26" s="74">
        <v>0</v>
      </c>
      <c r="L26" s="74">
        <v>0</v>
      </c>
      <c r="M26" s="74">
        <v>0</v>
      </c>
      <c r="N26" s="74">
        <v>0</v>
      </c>
      <c r="O26" s="74">
        <v>0</v>
      </c>
      <c r="P26" s="74">
        <v>0</v>
      </c>
      <c r="Q26" s="74">
        <v>3.0552076000000001</v>
      </c>
      <c r="R26" s="74">
        <v>0</v>
      </c>
      <c r="S26" s="74">
        <v>0</v>
      </c>
      <c r="T26" s="74">
        <v>0</v>
      </c>
      <c r="U26" s="74">
        <v>3.7311700000000003E-2</v>
      </c>
      <c r="V26" s="74">
        <v>0.10046670000000001</v>
      </c>
      <c r="X26" s="81">
        <v>1919</v>
      </c>
      <c r="Y26" s="74">
        <v>0</v>
      </c>
      <c r="Z26" s="74">
        <v>0</v>
      </c>
      <c r="AA26" s="74">
        <v>0</v>
      </c>
      <c r="AB26" s="74">
        <v>0</v>
      </c>
      <c r="AC26" s="74">
        <v>0</v>
      </c>
      <c r="AD26" s="74">
        <v>0</v>
      </c>
      <c r="AE26" s="74">
        <v>0</v>
      </c>
      <c r="AF26" s="74">
        <v>0</v>
      </c>
      <c r="AG26" s="74">
        <v>0.64677870000000004</v>
      </c>
      <c r="AH26" s="74">
        <v>0</v>
      </c>
      <c r="AI26" s="74">
        <v>0</v>
      </c>
      <c r="AJ26" s="74">
        <v>0</v>
      </c>
      <c r="AK26" s="74">
        <v>0</v>
      </c>
      <c r="AL26" s="74">
        <v>0</v>
      </c>
      <c r="AM26" s="74">
        <v>0</v>
      </c>
      <c r="AN26" s="74">
        <v>0</v>
      </c>
      <c r="AO26" s="74">
        <v>0</v>
      </c>
      <c r="AP26" s="74">
        <v>0</v>
      </c>
      <c r="AQ26" s="74">
        <v>3.8835599999999998E-2</v>
      </c>
      <c r="AR26" s="74">
        <v>4.9283500000000001E-2</v>
      </c>
      <c r="AT26" s="81">
        <v>1919</v>
      </c>
      <c r="AU26" s="74">
        <v>0</v>
      </c>
      <c r="AV26" s="74">
        <v>0</v>
      </c>
      <c r="AW26" s="74">
        <v>0</v>
      </c>
      <c r="AX26" s="74">
        <v>0</v>
      </c>
      <c r="AY26" s="74">
        <v>0</v>
      </c>
      <c r="AZ26" s="74">
        <v>0</v>
      </c>
      <c r="BA26" s="74">
        <v>0</v>
      </c>
      <c r="BB26" s="74">
        <v>0</v>
      </c>
      <c r="BC26" s="74">
        <v>0.31224429999999997</v>
      </c>
      <c r="BD26" s="74">
        <v>0</v>
      </c>
      <c r="BE26" s="74">
        <v>0</v>
      </c>
      <c r="BF26" s="74">
        <v>0</v>
      </c>
      <c r="BG26" s="74">
        <v>0</v>
      </c>
      <c r="BH26" s="74">
        <v>0</v>
      </c>
      <c r="BI26" s="74">
        <v>1.5731630999999999</v>
      </c>
      <c r="BJ26" s="74">
        <v>0</v>
      </c>
      <c r="BK26" s="74">
        <v>0</v>
      </c>
      <c r="BL26" s="74">
        <v>0</v>
      </c>
      <c r="BM26" s="74">
        <v>3.8058399999999999E-2</v>
      </c>
      <c r="BN26" s="74">
        <v>7.5523999999999994E-2</v>
      </c>
      <c r="BP26" s="81">
        <v>1919</v>
      </c>
    </row>
    <row r="27" spans="2:68">
      <c r="B27" s="81">
        <v>1920</v>
      </c>
      <c r="C27" s="74">
        <v>0</v>
      </c>
      <c r="D27" s="74">
        <v>0</v>
      </c>
      <c r="E27" s="74">
        <v>0</v>
      </c>
      <c r="F27" s="74">
        <v>0</v>
      </c>
      <c r="G27" s="74">
        <v>0</v>
      </c>
      <c r="H27" s="74">
        <v>0</v>
      </c>
      <c r="I27" s="74">
        <v>0</v>
      </c>
      <c r="J27" s="74">
        <v>0</v>
      </c>
      <c r="K27" s="74">
        <v>0.5947962</v>
      </c>
      <c r="L27" s="74">
        <v>0</v>
      </c>
      <c r="M27" s="74">
        <v>0</v>
      </c>
      <c r="N27" s="74">
        <v>0</v>
      </c>
      <c r="O27" s="74">
        <v>0</v>
      </c>
      <c r="P27" s="74">
        <v>0</v>
      </c>
      <c r="Q27" s="74">
        <v>0</v>
      </c>
      <c r="R27" s="74">
        <v>0</v>
      </c>
      <c r="S27" s="74">
        <v>0</v>
      </c>
      <c r="T27" s="74">
        <v>0</v>
      </c>
      <c r="U27" s="74">
        <v>3.6683599999999997E-2</v>
      </c>
      <c r="V27" s="74">
        <v>4.5322500000000002E-2</v>
      </c>
      <c r="X27" s="81">
        <v>1920</v>
      </c>
      <c r="Y27" s="74">
        <v>0.34181610000000001</v>
      </c>
      <c r="Z27" s="74">
        <v>0</v>
      </c>
      <c r="AA27" s="74">
        <v>0</v>
      </c>
      <c r="AB27" s="74">
        <v>0</v>
      </c>
      <c r="AC27" s="74">
        <v>0</v>
      </c>
      <c r="AD27" s="74">
        <v>0</v>
      </c>
      <c r="AE27" s="74">
        <v>0</v>
      </c>
      <c r="AF27" s="74">
        <v>0</v>
      </c>
      <c r="AG27" s="74">
        <v>0</v>
      </c>
      <c r="AH27" s="74">
        <v>0.74352649999999998</v>
      </c>
      <c r="AI27" s="74">
        <v>0</v>
      </c>
      <c r="AJ27" s="74">
        <v>0</v>
      </c>
      <c r="AK27" s="74">
        <v>0</v>
      </c>
      <c r="AL27" s="74">
        <v>0</v>
      </c>
      <c r="AM27" s="74">
        <v>0</v>
      </c>
      <c r="AN27" s="74">
        <v>0</v>
      </c>
      <c r="AO27" s="74">
        <v>0</v>
      </c>
      <c r="AP27" s="74">
        <v>0</v>
      </c>
      <c r="AQ27" s="74">
        <v>7.6072299999999995E-2</v>
      </c>
      <c r="AR27" s="74">
        <v>7.4612999999999999E-2</v>
      </c>
      <c r="AT27" s="81">
        <v>1920</v>
      </c>
      <c r="AU27" s="74">
        <v>0.16780429999999999</v>
      </c>
      <c r="AV27" s="74">
        <v>0</v>
      </c>
      <c r="AW27" s="74">
        <v>0</v>
      </c>
      <c r="AX27" s="74">
        <v>0</v>
      </c>
      <c r="AY27" s="74">
        <v>0</v>
      </c>
      <c r="AZ27" s="74">
        <v>0</v>
      </c>
      <c r="BA27" s="74">
        <v>0</v>
      </c>
      <c r="BB27" s="74">
        <v>0</v>
      </c>
      <c r="BC27" s="74">
        <v>0.30639040000000001</v>
      </c>
      <c r="BD27" s="74">
        <v>0.35770269999999998</v>
      </c>
      <c r="BE27" s="74">
        <v>0</v>
      </c>
      <c r="BF27" s="74">
        <v>0</v>
      </c>
      <c r="BG27" s="74">
        <v>0</v>
      </c>
      <c r="BH27" s="74">
        <v>0</v>
      </c>
      <c r="BI27" s="74">
        <v>0</v>
      </c>
      <c r="BJ27" s="74">
        <v>0</v>
      </c>
      <c r="BK27" s="74">
        <v>0</v>
      </c>
      <c r="BL27" s="74">
        <v>0</v>
      </c>
      <c r="BM27" s="74">
        <v>5.6021500000000002E-2</v>
      </c>
      <c r="BN27" s="74">
        <v>5.94639E-2</v>
      </c>
      <c r="BP27" s="81">
        <v>1920</v>
      </c>
    </row>
    <row r="28" spans="2:68">
      <c r="B28" s="82">
        <v>1921</v>
      </c>
      <c r="C28" s="74">
        <v>0</v>
      </c>
      <c r="D28" s="74">
        <v>0</v>
      </c>
      <c r="E28" s="74">
        <v>0</v>
      </c>
      <c r="F28" s="74">
        <v>0</v>
      </c>
      <c r="G28" s="74">
        <v>0</v>
      </c>
      <c r="H28" s="74">
        <v>0</v>
      </c>
      <c r="I28" s="74">
        <v>0</v>
      </c>
      <c r="J28" s="74">
        <v>0</v>
      </c>
      <c r="K28" s="74">
        <v>0</v>
      </c>
      <c r="L28" s="74">
        <v>0</v>
      </c>
      <c r="M28" s="74">
        <v>0</v>
      </c>
      <c r="N28" s="74">
        <v>0</v>
      </c>
      <c r="O28" s="74">
        <v>0</v>
      </c>
      <c r="P28" s="74">
        <v>0</v>
      </c>
      <c r="Q28" s="74">
        <v>0</v>
      </c>
      <c r="R28" s="74">
        <v>0</v>
      </c>
      <c r="S28" s="74">
        <v>10.526316</v>
      </c>
      <c r="T28" s="74">
        <v>0</v>
      </c>
      <c r="U28" s="74">
        <v>3.6076299999999999E-2</v>
      </c>
      <c r="V28" s="74">
        <v>0.17896090000000001</v>
      </c>
      <c r="X28" s="82">
        <v>1921</v>
      </c>
      <c r="Y28" s="74">
        <v>0.33749580000000001</v>
      </c>
      <c r="Z28" s="74">
        <v>0</v>
      </c>
      <c r="AA28" s="74">
        <v>0</v>
      </c>
      <c r="AB28" s="74">
        <v>0</v>
      </c>
      <c r="AC28" s="74">
        <v>0</v>
      </c>
      <c r="AD28" s="74">
        <v>0</v>
      </c>
      <c r="AE28" s="74">
        <v>0</v>
      </c>
      <c r="AF28" s="74">
        <v>0</v>
      </c>
      <c r="AG28" s="74">
        <v>0</v>
      </c>
      <c r="AH28" s="74">
        <v>0</v>
      </c>
      <c r="AI28" s="74">
        <v>0</v>
      </c>
      <c r="AJ28" s="74">
        <v>0</v>
      </c>
      <c r="AK28" s="74">
        <v>0</v>
      </c>
      <c r="AL28" s="74">
        <v>0</v>
      </c>
      <c r="AM28" s="74">
        <v>0</v>
      </c>
      <c r="AN28" s="74">
        <v>0</v>
      </c>
      <c r="AO28" s="74">
        <v>0</v>
      </c>
      <c r="AP28" s="74">
        <v>0</v>
      </c>
      <c r="AQ28" s="74">
        <v>3.7268900000000001E-2</v>
      </c>
      <c r="AR28" s="74">
        <v>2.22936E-2</v>
      </c>
      <c r="AT28" s="82">
        <v>1921</v>
      </c>
      <c r="AU28" s="74">
        <v>0.1656726</v>
      </c>
      <c r="AV28" s="74">
        <v>0</v>
      </c>
      <c r="AW28" s="74">
        <v>0</v>
      </c>
      <c r="AX28" s="74">
        <v>0</v>
      </c>
      <c r="AY28" s="74">
        <v>0</v>
      </c>
      <c r="AZ28" s="74">
        <v>0</v>
      </c>
      <c r="BA28" s="74">
        <v>0</v>
      </c>
      <c r="BB28" s="74">
        <v>0</v>
      </c>
      <c r="BC28" s="74">
        <v>0</v>
      </c>
      <c r="BD28" s="74">
        <v>0</v>
      </c>
      <c r="BE28" s="74">
        <v>0</v>
      </c>
      <c r="BF28" s="74">
        <v>0</v>
      </c>
      <c r="BG28" s="74">
        <v>0</v>
      </c>
      <c r="BH28" s="74">
        <v>0</v>
      </c>
      <c r="BI28" s="74">
        <v>0</v>
      </c>
      <c r="BJ28" s="74">
        <v>0</v>
      </c>
      <c r="BK28" s="74">
        <v>5.0505050999999996</v>
      </c>
      <c r="BL28" s="74">
        <v>0</v>
      </c>
      <c r="BM28" s="74">
        <v>3.6662899999999998E-2</v>
      </c>
      <c r="BN28" s="74">
        <v>9.6808699999999998E-2</v>
      </c>
      <c r="BP28" s="82">
        <v>1921</v>
      </c>
    </row>
    <row r="29" spans="2:68">
      <c r="B29" s="83">
        <v>1922</v>
      </c>
      <c r="C29" s="74">
        <v>0.3206156</v>
      </c>
      <c r="D29" s="74">
        <v>0</v>
      </c>
      <c r="E29" s="74">
        <v>0</v>
      </c>
      <c r="F29" s="74">
        <v>0.40899799999999997</v>
      </c>
      <c r="G29" s="74">
        <v>0</v>
      </c>
      <c r="H29" s="74">
        <v>0.45065339999999998</v>
      </c>
      <c r="I29" s="74">
        <v>0</v>
      </c>
      <c r="J29" s="74">
        <v>0</v>
      </c>
      <c r="K29" s="74">
        <v>0</v>
      </c>
      <c r="L29" s="74">
        <v>0</v>
      </c>
      <c r="M29" s="74">
        <v>0</v>
      </c>
      <c r="N29" s="74">
        <v>0</v>
      </c>
      <c r="O29" s="74">
        <v>0</v>
      </c>
      <c r="P29" s="74">
        <v>0</v>
      </c>
      <c r="Q29" s="74">
        <v>0</v>
      </c>
      <c r="R29" s="74">
        <v>0</v>
      </c>
      <c r="S29" s="74">
        <v>0</v>
      </c>
      <c r="T29" s="74">
        <v>0</v>
      </c>
      <c r="U29" s="74">
        <v>0.1059509</v>
      </c>
      <c r="V29" s="74">
        <v>8.2341700000000004E-2</v>
      </c>
      <c r="X29" s="83">
        <v>1922</v>
      </c>
      <c r="Y29" s="74">
        <v>0.3333333</v>
      </c>
      <c r="Z29" s="74">
        <v>0</v>
      </c>
      <c r="AA29" s="74">
        <v>0</v>
      </c>
      <c r="AB29" s="74">
        <v>0</v>
      </c>
      <c r="AC29" s="74">
        <v>0</v>
      </c>
      <c r="AD29" s="74">
        <v>0</v>
      </c>
      <c r="AE29" s="74">
        <v>0</v>
      </c>
      <c r="AF29" s="74">
        <v>0</v>
      </c>
      <c r="AG29" s="74">
        <v>0</v>
      </c>
      <c r="AH29" s="74">
        <v>0</v>
      </c>
      <c r="AI29" s="74">
        <v>0</v>
      </c>
      <c r="AJ29" s="74">
        <v>0.9718173</v>
      </c>
      <c r="AK29" s="74">
        <v>0</v>
      </c>
      <c r="AL29" s="74">
        <v>0</v>
      </c>
      <c r="AM29" s="74">
        <v>0</v>
      </c>
      <c r="AN29" s="74">
        <v>4.6728972000000004</v>
      </c>
      <c r="AO29" s="74">
        <v>0</v>
      </c>
      <c r="AP29" s="74">
        <v>0</v>
      </c>
      <c r="AQ29" s="74">
        <v>0.109553</v>
      </c>
      <c r="AR29" s="74">
        <v>0.19753109999999999</v>
      </c>
      <c r="AT29" s="83">
        <v>1922</v>
      </c>
      <c r="AU29" s="74">
        <v>0.3268508</v>
      </c>
      <c r="AV29" s="74">
        <v>0</v>
      </c>
      <c r="AW29" s="74">
        <v>0</v>
      </c>
      <c r="AX29" s="74">
        <v>0.20738280000000001</v>
      </c>
      <c r="AY29" s="74">
        <v>0</v>
      </c>
      <c r="AZ29" s="74">
        <v>0.21838830000000001</v>
      </c>
      <c r="BA29" s="74">
        <v>0</v>
      </c>
      <c r="BB29" s="74">
        <v>0</v>
      </c>
      <c r="BC29" s="74">
        <v>0</v>
      </c>
      <c r="BD29" s="74">
        <v>0</v>
      </c>
      <c r="BE29" s="74">
        <v>0</v>
      </c>
      <c r="BF29" s="74">
        <v>0.44943820000000001</v>
      </c>
      <c r="BG29" s="74">
        <v>0</v>
      </c>
      <c r="BH29" s="74">
        <v>0</v>
      </c>
      <c r="BI29" s="74">
        <v>0</v>
      </c>
      <c r="BJ29" s="74">
        <v>2.3980815</v>
      </c>
      <c r="BK29" s="74">
        <v>0</v>
      </c>
      <c r="BL29" s="74">
        <v>0</v>
      </c>
      <c r="BM29" s="74">
        <v>0.1077219</v>
      </c>
      <c r="BN29" s="74">
        <v>0.1393799</v>
      </c>
      <c r="BP29" s="83">
        <v>1922</v>
      </c>
    </row>
    <row r="30" spans="2:68">
      <c r="B30" s="83">
        <v>1923</v>
      </c>
      <c r="C30" s="74">
        <v>0</v>
      </c>
      <c r="D30" s="74">
        <v>0</v>
      </c>
      <c r="E30" s="74">
        <v>0</v>
      </c>
      <c r="F30" s="74">
        <v>0.39588279999999998</v>
      </c>
      <c r="G30" s="74">
        <v>0</v>
      </c>
      <c r="H30" s="74">
        <v>0</v>
      </c>
      <c r="I30" s="74">
        <v>0</v>
      </c>
      <c r="J30" s="74">
        <v>0</v>
      </c>
      <c r="K30" s="74">
        <v>0</v>
      </c>
      <c r="L30" s="74">
        <v>0</v>
      </c>
      <c r="M30" s="74">
        <v>0</v>
      </c>
      <c r="N30" s="74">
        <v>0</v>
      </c>
      <c r="O30" s="74">
        <v>0.998004</v>
      </c>
      <c r="P30" s="74">
        <v>0</v>
      </c>
      <c r="Q30" s="74">
        <v>0</v>
      </c>
      <c r="R30" s="74">
        <v>0</v>
      </c>
      <c r="S30" s="74">
        <v>0</v>
      </c>
      <c r="T30" s="74">
        <v>0</v>
      </c>
      <c r="U30" s="74">
        <v>6.8994100000000003E-2</v>
      </c>
      <c r="V30" s="74">
        <v>6.9844699999999996E-2</v>
      </c>
      <c r="X30" s="83">
        <v>1923</v>
      </c>
      <c r="Y30" s="74">
        <v>0.32743939999999999</v>
      </c>
      <c r="Z30" s="74">
        <v>0</v>
      </c>
      <c r="AA30" s="74">
        <v>0</v>
      </c>
      <c r="AB30" s="74">
        <v>0</v>
      </c>
      <c r="AC30" s="74">
        <v>0</v>
      </c>
      <c r="AD30" s="74">
        <v>0</v>
      </c>
      <c r="AE30" s="74">
        <v>0</v>
      </c>
      <c r="AF30" s="74">
        <v>0</v>
      </c>
      <c r="AG30" s="74">
        <v>0</v>
      </c>
      <c r="AH30" s="74">
        <v>0</v>
      </c>
      <c r="AI30" s="74">
        <v>0</v>
      </c>
      <c r="AJ30" s="74">
        <v>0</v>
      </c>
      <c r="AK30" s="74">
        <v>0</v>
      </c>
      <c r="AL30" s="74">
        <v>0</v>
      </c>
      <c r="AM30" s="74">
        <v>0</v>
      </c>
      <c r="AN30" s="74">
        <v>0</v>
      </c>
      <c r="AO30" s="74">
        <v>0</v>
      </c>
      <c r="AP30" s="74">
        <v>0</v>
      </c>
      <c r="AQ30" s="74">
        <v>3.5783299999999997E-2</v>
      </c>
      <c r="AR30" s="74">
        <v>2.1629300000000001E-2</v>
      </c>
      <c r="AT30" s="83">
        <v>1923</v>
      </c>
      <c r="AU30" s="74">
        <v>0.1604621</v>
      </c>
      <c r="AV30" s="74">
        <v>0</v>
      </c>
      <c r="AW30" s="74">
        <v>0</v>
      </c>
      <c r="AX30" s="74">
        <v>0.20108590000000001</v>
      </c>
      <c r="AY30" s="74">
        <v>0</v>
      </c>
      <c r="AZ30" s="74">
        <v>0</v>
      </c>
      <c r="BA30" s="74">
        <v>0</v>
      </c>
      <c r="BB30" s="74">
        <v>0</v>
      </c>
      <c r="BC30" s="74">
        <v>0</v>
      </c>
      <c r="BD30" s="74">
        <v>0</v>
      </c>
      <c r="BE30" s="74">
        <v>0</v>
      </c>
      <c r="BF30" s="74">
        <v>0</v>
      </c>
      <c r="BG30" s="74">
        <v>0.53533189999999997</v>
      </c>
      <c r="BH30" s="74">
        <v>0</v>
      </c>
      <c r="BI30" s="74">
        <v>0</v>
      </c>
      <c r="BJ30" s="74">
        <v>0</v>
      </c>
      <c r="BK30" s="74">
        <v>0</v>
      </c>
      <c r="BL30" s="74">
        <v>0</v>
      </c>
      <c r="BM30" s="74">
        <v>5.2692599999999999E-2</v>
      </c>
      <c r="BN30" s="74">
        <v>4.72792E-2</v>
      </c>
      <c r="BP30" s="83">
        <v>1923</v>
      </c>
    </row>
    <row r="31" spans="2:68">
      <c r="B31" s="83">
        <v>1924</v>
      </c>
      <c r="C31" s="74">
        <v>0.30978929999999999</v>
      </c>
      <c r="D31" s="74">
        <v>0</v>
      </c>
      <c r="E31" s="74">
        <v>0</v>
      </c>
      <c r="F31" s="74">
        <v>0</v>
      </c>
      <c r="G31" s="74">
        <v>0</v>
      </c>
      <c r="H31" s="74">
        <v>0</v>
      </c>
      <c r="I31" s="74">
        <v>0</v>
      </c>
      <c r="J31" s="74">
        <v>0</v>
      </c>
      <c r="K31" s="74">
        <v>0</v>
      </c>
      <c r="L31" s="74">
        <v>0</v>
      </c>
      <c r="M31" s="74">
        <v>0</v>
      </c>
      <c r="N31" s="74">
        <v>0</v>
      </c>
      <c r="O31" s="74">
        <v>0</v>
      </c>
      <c r="P31" s="74">
        <v>0</v>
      </c>
      <c r="Q31" s="74">
        <v>0</v>
      </c>
      <c r="R31" s="74">
        <v>0</v>
      </c>
      <c r="S31" s="74">
        <v>0</v>
      </c>
      <c r="T31" s="74">
        <v>0</v>
      </c>
      <c r="U31" s="74">
        <v>3.3766699999999997E-2</v>
      </c>
      <c r="V31" s="74">
        <v>2.04634E-2</v>
      </c>
      <c r="X31" s="83">
        <v>1924</v>
      </c>
      <c r="Y31" s="74">
        <v>0</v>
      </c>
      <c r="Z31" s="74">
        <v>0</v>
      </c>
      <c r="AA31" s="74">
        <v>0</v>
      </c>
      <c r="AB31" s="74">
        <v>0</v>
      </c>
      <c r="AC31" s="74">
        <v>0</v>
      </c>
      <c r="AD31" s="74">
        <v>0</v>
      </c>
      <c r="AE31" s="74">
        <v>0</v>
      </c>
      <c r="AF31" s="74">
        <v>0</v>
      </c>
      <c r="AG31" s="74">
        <v>0</v>
      </c>
      <c r="AH31" s="74">
        <v>0</v>
      </c>
      <c r="AI31" s="74">
        <v>0</v>
      </c>
      <c r="AJ31" s="74">
        <v>0</v>
      </c>
      <c r="AK31" s="74">
        <v>0</v>
      </c>
      <c r="AL31" s="74">
        <v>0</v>
      </c>
      <c r="AM31" s="74">
        <v>0</v>
      </c>
      <c r="AN31" s="74">
        <v>0</v>
      </c>
      <c r="AO31" s="74">
        <v>0</v>
      </c>
      <c r="AP31" s="74">
        <v>0</v>
      </c>
      <c r="AQ31" s="74">
        <v>0</v>
      </c>
      <c r="AR31" s="74" t="s">
        <v>211</v>
      </c>
      <c r="AT31" s="83">
        <v>1924</v>
      </c>
      <c r="AU31" s="74">
        <v>0.15795290000000001</v>
      </c>
      <c r="AV31" s="74">
        <v>0</v>
      </c>
      <c r="AW31" s="74">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1.72081E-2</v>
      </c>
      <c r="BN31" s="74">
        <v>1.0433700000000001E-2</v>
      </c>
      <c r="BP31" s="83">
        <v>1924</v>
      </c>
    </row>
    <row r="32" spans="2:68">
      <c r="B32" s="83">
        <v>1925</v>
      </c>
      <c r="C32" s="74">
        <v>0</v>
      </c>
      <c r="D32" s="74">
        <v>0</v>
      </c>
      <c r="E32" s="74">
        <v>0</v>
      </c>
      <c r="F32" s="74">
        <v>0</v>
      </c>
      <c r="G32" s="74">
        <v>0</v>
      </c>
      <c r="H32" s="74">
        <v>0</v>
      </c>
      <c r="I32" s="74">
        <v>0</v>
      </c>
      <c r="J32" s="74">
        <v>0</v>
      </c>
      <c r="K32" s="74">
        <v>0</v>
      </c>
      <c r="L32" s="74">
        <v>0</v>
      </c>
      <c r="M32" s="74">
        <v>0</v>
      </c>
      <c r="N32" s="74">
        <v>0</v>
      </c>
      <c r="O32" s="74">
        <v>0</v>
      </c>
      <c r="P32" s="74">
        <v>1.3089005</v>
      </c>
      <c r="Q32" s="74">
        <v>0</v>
      </c>
      <c r="R32" s="74">
        <v>4.4843048999999997</v>
      </c>
      <c r="S32" s="74">
        <v>0</v>
      </c>
      <c r="T32" s="74">
        <v>0</v>
      </c>
      <c r="U32" s="74">
        <v>6.5982600000000002E-2</v>
      </c>
      <c r="V32" s="74">
        <v>0.1659843</v>
      </c>
      <c r="X32" s="83">
        <v>1925</v>
      </c>
      <c r="Y32" s="74">
        <v>0.3166561</v>
      </c>
      <c r="Z32" s="74">
        <v>0</v>
      </c>
      <c r="AA32" s="74">
        <v>0</v>
      </c>
      <c r="AB32" s="74">
        <v>0</v>
      </c>
      <c r="AC32" s="74">
        <v>0</v>
      </c>
      <c r="AD32" s="74">
        <v>0</v>
      </c>
      <c r="AE32" s="74">
        <v>0</v>
      </c>
      <c r="AF32" s="74">
        <v>0</v>
      </c>
      <c r="AG32" s="74">
        <v>0</v>
      </c>
      <c r="AH32" s="74">
        <v>0</v>
      </c>
      <c r="AI32" s="74">
        <v>0</v>
      </c>
      <c r="AJ32" s="74">
        <v>0</v>
      </c>
      <c r="AK32" s="74">
        <v>0</v>
      </c>
      <c r="AL32" s="74">
        <v>0</v>
      </c>
      <c r="AM32" s="74">
        <v>0</v>
      </c>
      <c r="AN32" s="74">
        <v>0</v>
      </c>
      <c r="AO32" s="74">
        <v>0</v>
      </c>
      <c r="AP32" s="74">
        <v>0</v>
      </c>
      <c r="AQ32" s="74">
        <v>3.4386699999999999E-2</v>
      </c>
      <c r="AR32" s="74">
        <v>2.0917000000000002E-2</v>
      </c>
      <c r="AT32" s="83">
        <v>1925</v>
      </c>
      <c r="AU32" s="74">
        <v>0.1556178</v>
      </c>
      <c r="AV32" s="74">
        <v>0</v>
      </c>
      <c r="AW32" s="74">
        <v>0</v>
      </c>
      <c r="AX32" s="74">
        <v>0</v>
      </c>
      <c r="AY32" s="74">
        <v>0</v>
      </c>
      <c r="AZ32" s="74">
        <v>0</v>
      </c>
      <c r="BA32" s="74">
        <v>0</v>
      </c>
      <c r="BB32" s="74">
        <v>0</v>
      </c>
      <c r="BC32" s="74">
        <v>0</v>
      </c>
      <c r="BD32" s="74">
        <v>0</v>
      </c>
      <c r="BE32" s="74">
        <v>0</v>
      </c>
      <c r="BF32" s="74">
        <v>0</v>
      </c>
      <c r="BG32" s="74">
        <v>0</v>
      </c>
      <c r="BH32" s="74">
        <v>0.69204149999999998</v>
      </c>
      <c r="BI32" s="74">
        <v>0</v>
      </c>
      <c r="BJ32" s="74">
        <v>2.2026431999999998</v>
      </c>
      <c r="BK32" s="74">
        <v>0</v>
      </c>
      <c r="BL32" s="74">
        <v>0</v>
      </c>
      <c r="BM32" s="74">
        <v>5.0511899999999998E-2</v>
      </c>
      <c r="BN32" s="74">
        <v>9.35362E-2</v>
      </c>
      <c r="BP32" s="83">
        <v>1925</v>
      </c>
    </row>
    <row r="33" spans="2:68">
      <c r="B33" s="83">
        <v>1926</v>
      </c>
      <c r="C33" s="74">
        <v>0.30693680000000001</v>
      </c>
      <c r="D33" s="74">
        <v>0</v>
      </c>
      <c r="E33" s="74">
        <v>0.65295460000000005</v>
      </c>
      <c r="F33" s="74">
        <v>0</v>
      </c>
      <c r="G33" s="74">
        <v>0</v>
      </c>
      <c r="H33" s="74">
        <v>0</v>
      </c>
      <c r="I33" s="74">
        <v>0</v>
      </c>
      <c r="J33" s="74">
        <v>0</v>
      </c>
      <c r="K33" s="74">
        <v>0</v>
      </c>
      <c r="L33" s="74">
        <v>0</v>
      </c>
      <c r="M33" s="74">
        <v>0</v>
      </c>
      <c r="N33" s="74">
        <v>0.77881619999999996</v>
      </c>
      <c r="O33" s="74">
        <v>0</v>
      </c>
      <c r="P33" s="74">
        <v>0</v>
      </c>
      <c r="Q33" s="74">
        <v>2.1645021999999998</v>
      </c>
      <c r="R33" s="74">
        <v>0</v>
      </c>
      <c r="S33" s="74">
        <v>0</v>
      </c>
      <c r="T33" s="74">
        <v>0</v>
      </c>
      <c r="U33" s="74">
        <v>0.16173380000000001</v>
      </c>
      <c r="V33" s="74">
        <v>0.17743610000000001</v>
      </c>
      <c r="X33" s="83">
        <v>1926</v>
      </c>
      <c r="Y33" s="74">
        <v>0.31746029999999997</v>
      </c>
      <c r="Z33" s="74">
        <v>0</v>
      </c>
      <c r="AA33" s="74">
        <v>0</v>
      </c>
      <c r="AB33" s="74">
        <v>0</v>
      </c>
      <c r="AC33" s="74">
        <v>0</v>
      </c>
      <c r="AD33" s="74">
        <v>0</v>
      </c>
      <c r="AE33" s="74">
        <v>0</v>
      </c>
      <c r="AF33" s="74">
        <v>0</v>
      </c>
      <c r="AG33" s="74">
        <v>0</v>
      </c>
      <c r="AH33" s="74">
        <v>0</v>
      </c>
      <c r="AI33" s="74">
        <v>0</v>
      </c>
      <c r="AJ33" s="74">
        <v>0</v>
      </c>
      <c r="AK33" s="74">
        <v>0</v>
      </c>
      <c r="AL33" s="74">
        <v>0</v>
      </c>
      <c r="AM33" s="74">
        <v>0</v>
      </c>
      <c r="AN33" s="74">
        <v>0</v>
      </c>
      <c r="AO33" s="74">
        <v>0</v>
      </c>
      <c r="AP33" s="74">
        <v>0</v>
      </c>
      <c r="AQ33" s="74">
        <v>3.3729099999999998E-2</v>
      </c>
      <c r="AR33" s="74">
        <v>2.0970099999999998E-2</v>
      </c>
      <c r="AT33" s="83">
        <v>1926</v>
      </c>
      <c r="AU33" s="74">
        <v>0.3121099</v>
      </c>
      <c r="AV33" s="74">
        <v>0</v>
      </c>
      <c r="AW33" s="74">
        <v>0.32997860000000001</v>
      </c>
      <c r="AX33" s="74">
        <v>0</v>
      </c>
      <c r="AY33" s="74">
        <v>0</v>
      </c>
      <c r="AZ33" s="74">
        <v>0</v>
      </c>
      <c r="BA33" s="74">
        <v>0</v>
      </c>
      <c r="BB33" s="74">
        <v>0</v>
      </c>
      <c r="BC33" s="74">
        <v>0</v>
      </c>
      <c r="BD33" s="74">
        <v>0</v>
      </c>
      <c r="BE33" s="74">
        <v>0</v>
      </c>
      <c r="BF33" s="74">
        <v>0.40799669999999999</v>
      </c>
      <c r="BG33" s="74">
        <v>0</v>
      </c>
      <c r="BH33" s="74">
        <v>0</v>
      </c>
      <c r="BI33" s="74">
        <v>1.1325027999999999</v>
      </c>
      <c r="BJ33" s="74">
        <v>0</v>
      </c>
      <c r="BK33" s="74">
        <v>0</v>
      </c>
      <c r="BL33" s="74">
        <v>0</v>
      </c>
      <c r="BM33" s="74">
        <v>9.9070400000000003E-2</v>
      </c>
      <c r="BN33" s="74">
        <v>0.1020597</v>
      </c>
      <c r="BP33" s="83">
        <v>1926</v>
      </c>
    </row>
    <row r="34" spans="2:68">
      <c r="B34" s="83">
        <v>1927</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74">
        <v>24.390243999999999</v>
      </c>
      <c r="U34" s="74">
        <v>3.1657600000000001E-2</v>
      </c>
      <c r="V34" s="74">
        <v>0.33323370000000002</v>
      </c>
      <c r="X34" s="83">
        <v>1927</v>
      </c>
      <c r="Y34" s="74">
        <v>0.95724310000000001</v>
      </c>
      <c r="Z34" s="74">
        <v>0</v>
      </c>
      <c r="AA34" s="74">
        <v>0</v>
      </c>
      <c r="AB34" s="74">
        <v>0</v>
      </c>
      <c r="AC34" s="74">
        <v>0</v>
      </c>
      <c r="AD34" s="74">
        <v>0</v>
      </c>
      <c r="AE34" s="74">
        <v>0</v>
      </c>
      <c r="AF34" s="74">
        <v>0</v>
      </c>
      <c r="AG34" s="74">
        <v>0</v>
      </c>
      <c r="AH34" s="74">
        <v>0</v>
      </c>
      <c r="AI34" s="74">
        <v>0</v>
      </c>
      <c r="AJ34" s="74">
        <v>0</v>
      </c>
      <c r="AK34" s="74">
        <v>0</v>
      </c>
      <c r="AL34" s="74">
        <v>0</v>
      </c>
      <c r="AM34" s="74">
        <v>0</v>
      </c>
      <c r="AN34" s="74">
        <v>4.1152262999999998</v>
      </c>
      <c r="AO34" s="74">
        <v>0</v>
      </c>
      <c r="AP34" s="74">
        <v>0</v>
      </c>
      <c r="AQ34" s="74">
        <v>0.1322883</v>
      </c>
      <c r="AR34" s="74">
        <v>0.1733247</v>
      </c>
      <c r="AT34" s="83">
        <v>1927</v>
      </c>
      <c r="AU34" s="74">
        <v>0.47095759999999998</v>
      </c>
      <c r="AV34" s="74">
        <v>0</v>
      </c>
      <c r="AW34" s="74">
        <v>0</v>
      </c>
      <c r="AX34" s="74">
        <v>0</v>
      </c>
      <c r="AY34" s="74">
        <v>0</v>
      </c>
      <c r="AZ34" s="74">
        <v>0</v>
      </c>
      <c r="BA34" s="74">
        <v>0</v>
      </c>
      <c r="BB34" s="74">
        <v>0</v>
      </c>
      <c r="BC34" s="74">
        <v>0</v>
      </c>
      <c r="BD34" s="74">
        <v>0</v>
      </c>
      <c r="BE34" s="74">
        <v>0</v>
      </c>
      <c r="BF34" s="74">
        <v>0</v>
      </c>
      <c r="BG34" s="74">
        <v>0</v>
      </c>
      <c r="BH34" s="74">
        <v>0</v>
      </c>
      <c r="BI34" s="74">
        <v>0</v>
      </c>
      <c r="BJ34" s="74">
        <v>2.0618557000000002</v>
      </c>
      <c r="BK34" s="74">
        <v>0</v>
      </c>
      <c r="BL34" s="74">
        <v>10.416667</v>
      </c>
      <c r="BM34" s="74">
        <v>8.0873399999999998E-2</v>
      </c>
      <c r="BN34" s="74">
        <v>0.22858819999999999</v>
      </c>
      <c r="BP34" s="83">
        <v>1927</v>
      </c>
    </row>
    <row r="35" spans="2:68">
      <c r="B35" s="83">
        <v>1928</v>
      </c>
      <c r="C35" s="74">
        <v>0.30988529999999997</v>
      </c>
      <c r="D35" s="74">
        <v>0</v>
      </c>
      <c r="E35" s="74">
        <v>0</v>
      </c>
      <c r="F35" s="74">
        <v>0</v>
      </c>
      <c r="G35" s="74">
        <v>0</v>
      </c>
      <c r="H35" s="74">
        <v>0</v>
      </c>
      <c r="I35" s="74">
        <v>0</v>
      </c>
      <c r="J35" s="74">
        <v>0</v>
      </c>
      <c r="K35" s="74">
        <v>0</v>
      </c>
      <c r="L35" s="74">
        <v>0</v>
      </c>
      <c r="M35" s="74">
        <v>0</v>
      </c>
      <c r="N35" s="74">
        <v>0.76923079999999999</v>
      </c>
      <c r="O35" s="74">
        <v>0</v>
      </c>
      <c r="P35" s="74">
        <v>0</v>
      </c>
      <c r="Q35" s="74">
        <v>0</v>
      </c>
      <c r="R35" s="74">
        <v>0</v>
      </c>
      <c r="S35" s="74">
        <v>0</v>
      </c>
      <c r="T35" s="74">
        <v>0</v>
      </c>
      <c r="U35" s="74">
        <v>6.2084800000000002E-2</v>
      </c>
      <c r="V35" s="74">
        <v>6.04424E-2</v>
      </c>
      <c r="X35" s="83">
        <v>1928</v>
      </c>
      <c r="Y35" s="74">
        <v>0</v>
      </c>
      <c r="Z35" s="74">
        <v>0</v>
      </c>
      <c r="AA35" s="74">
        <v>0</v>
      </c>
      <c r="AB35" s="74">
        <v>0</v>
      </c>
      <c r="AC35" s="74">
        <v>0</v>
      </c>
      <c r="AD35" s="74">
        <v>0</v>
      </c>
      <c r="AE35" s="74">
        <v>0</v>
      </c>
      <c r="AF35" s="74">
        <v>0</v>
      </c>
      <c r="AG35" s="74">
        <v>0</v>
      </c>
      <c r="AH35" s="74">
        <v>0</v>
      </c>
      <c r="AI35" s="74">
        <v>0</v>
      </c>
      <c r="AJ35" s="74">
        <v>0</v>
      </c>
      <c r="AK35" s="74">
        <v>0</v>
      </c>
      <c r="AL35" s="74">
        <v>0</v>
      </c>
      <c r="AM35" s="74">
        <v>0</v>
      </c>
      <c r="AN35" s="74">
        <v>0</v>
      </c>
      <c r="AO35" s="74">
        <v>7.5187970000000002</v>
      </c>
      <c r="AP35" s="74">
        <v>0</v>
      </c>
      <c r="AQ35" s="74">
        <v>3.2459099999999998E-2</v>
      </c>
      <c r="AR35" s="74">
        <v>0.1278292</v>
      </c>
      <c r="AT35" s="83">
        <v>1928</v>
      </c>
      <c r="AU35" s="74">
        <v>0.15755479999999999</v>
      </c>
      <c r="AV35" s="74">
        <v>0</v>
      </c>
      <c r="AW35" s="74">
        <v>0</v>
      </c>
      <c r="AX35" s="74">
        <v>0</v>
      </c>
      <c r="AY35" s="74">
        <v>0</v>
      </c>
      <c r="AZ35" s="74">
        <v>0</v>
      </c>
      <c r="BA35" s="74">
        <v>0</v>
      </c>
      <c r="BB35" s="74">
        <v>0</v>
      </c>
      <c r="BC35" s="74">
        <v>0</v>
      </c>
      <c r="BD35" s="74">
        <v>0</v>
      </c>
      <c r="BE35" s="74">
        <v>0</v>
      </c>
      <c r="BF35" s="74">
        <v>0.39808919999999998</v>
      </c>
      <c r="BG35" s="74">
        <v>0</v>
      </c>
      <c r="BH35" s="74">
        <v>0</v>
      </c>
      <c r="BI35" s="74">
        <v>0</v>
      </c>
      <c r="BJ35" s="74">
        <v>0</v>
      </c>
      <c r="BK35" s="74">
        <v>4.0485829999999998</v>
      </c>
      <c r="BL35" s="74">
        <v>0</v>
      </c>
      <c r="BM35" s="74">
        <v>4.7602400000000003E-2</v>
      </c>
      <c r="BN35" s="74">
        <v>9.9925E-2</v>
      </c>
      <c r="BP35" s="83">
        <v>1928</v>
      </c>
    </row>
    <row r="36" spans="2:68">
      <c r="B36" s="83">
        <v>1929</v>
      </c>
      <c r="C36" s="74">
        <v>0.31084859999999997</v>
      </c>
      <c r="D36" s="74">
        <v>0</v>
      </c>
      <c r="E36" s="74">
        <v>0</v>
      </c>
      <c r="F36" s="74">
        <v>0</v>
      </c>
      <c r="G36" s="74">
        <v>0</v>
      </c>
      <c r="H36" s="74">
        <v>0</v>
      </c>
      <c r="I36" s="74">
        <v>0</v>
      </c>
      <c r="J36" s="74">
        <v>0</v>
      </c>
      <c r="K36" s="74">
        <v>0</v>
      </c>
      <c r="L36" s="74">
        <v>0.53533189999999997</v>
      </c>
      <c r="M36" s="74">
        <v>0</v>
      </c>
      <c r="N36" s="74">
        <v>0</v>
      </c>
      <c r="O36" s="74">
        <v>0</v>
      </c>
      <c r="P36" s="74">
        <v>0</v>
      </c>
      <c r="Q36" s="74">
        <v>0</v>
      </c>
      <c r="R36" s="74">
        <v>0</v>
      </c>
      <c r="S36" s="74">
        <v>0</v>
      </c>
      <c r="T36" s="74">
        <v>0</v>
      </c>
      <c r="U36" s="74">
        <v>6.1250100000000002E-2</v>
      </c>
      <c r="V36" s="74">
        <v>5.7997399999999998E-2</v>
      </c>
      <c r="X36" s="83">
        <v>1929</v>
      </c>
      <c r="Y36" s="74">
        <v>0</v>
      </c>
      <c r="Z36" s="74">
        <v>0</v>
      </c>
      <c r="AA36" s="74">
        <v>0</v>
      </c>
      <c r="AB36" s="74">
        <v>0</v>
      </c>
      <c r="AC36" s="74">
        <v>0</v>
      </c>
      <c r="AD36" s="74">
        <v>0</v>
      </c>
      <c r="AE36" s="74">
        <v>0</v>
      </c>
      <c r="AF36" s="74">
        <v>0</v>
      </c>
      <c r="AG36" s="74">
        <v>0</v>
      </c>
      <c r="AH36" s="74">
        <v>0</v>
      </c>
      <c r="AI36" s="74">
        <v>0</v>
      </c>
      <c r="AJ36" s="74">
        <v>0</v>
      </c>
      <c r="AK36" s="74">
        <v>0</v>
      </c>
      <c r="AL36" s="74">
        <v>0</v>
      </c>
      <c r="AM36" s="74">
        <v>0</v>
      </c>
      <c r="AN36" s="74">
        <v>0</v>
      </c>
      <c r="AO36" s="74">
        <v>0</v>
      </c>
      <c r="AP36" s="74">
        <v>16.949152999999999</v>
      </c>
      <c r="AQ36" s="74">
        <v>3.1963199999999997E-2</v>
      </c>
      <c r="AR36" s="74">
        <v>0.2315692</v>
      </c>
      <c r="AT36" s="83">
        <v>1929</v>
      </c>
      <c r="AU36" s="74">
        <v>0.1583281</v>
      </c>
      <c r="AV36" s="74">
        <v>0</v>
      </c>
      <c r="AW36" s="74">
        <v>0</v>
      </c>
      <c r="AX36" s="74">
        <v>0</v>
      </c>
      <c r="AY36" s="74">
        <v>0</v>
      </c>
      <c r="AZ36" s="74">
        <v>0</v>
      </c>
      <c r="BA36" s="74">
        <v>0</v>
      </c>
      <c r="BB36" s="74">
        <v>0</v>
      </c>
      <c r="BC36" s="74">
        <v>0</v>
      </c>
      <c r="BD36" s="74">
        <v>0.27631939999999999</v>
      </c>
      <c r="BE36" s="74">
        <v>0</v>
      </c>
      <c r="BF36" s="74">
        <v>0</v>
      </c>
      <c r="BG36" s="74">
        <v>0</v>
      </c>
      <c r="BH36" s="74">
        <v>0</v>
      </c>
      <c r="BI36" s="74">
        <v>0</v>
      </c>
      <c r="BJ36" s="74">
        <v>0</v>
      </c>
      <c r="BK36" s="74">
        <v>0</v>
      </c>
      <c r="BL36" s="74">
        <v>9.9009900999999996</v>
      </c>
      <c r="BM36" s="74">
        <v>4.6919700000000002E-2</v>
      </c>
      <c r="BN36" s="74">
        <v>0.1650692</v>
      </c>
      <c r="BP36" s="83">
        <v>1929</v>
      </c>
    </row>
    <row r="37" spans="2:68">
      <c r="B37" s="83">
        <v>1930</v>
      </c>
      <c r="C37" s="74">
        <v>0.31515919999999997</v>
      </c>
      <c r="D37" s="74">
        <v>0</v>
      </c>
      <c r="E37" s="74">
        <v>0</v>
      </c>
      <c r="F37" s="74">
        <v>0.3225806</v>
      </c>
      <c r="G37" s="74">
        <v>0</v>
      </c>
      <c r="H37" s="74">
        <v>0</v>
      </c>
      <c r="I37" s="74">
        <v>0</v>
      </c>
      <c r="J37" s="74">
        <v>0</v>
      </c>
      <c r="K37" s="74">
        <v>0</v>
      </c>
      <c r="L37" s="74">
        <v>0</v>
      </c>
      <c r="M37" s="74">
        <v>0</v>
      </c>
      <c r="N37" s="74">
        <v>0</v>
      </c>
      <c r="O37" s="74">
        <v>0</v>
      </c>
      <c r="P37" s="74">
        <v>0</v>
      </c>
      <c r="Q37" s="74">
        <v>0</v>
      </c>
      <c r="R37" s="74">
        <v>0</v>
      </c>
      <c r="S37" s="74">
        <v>0</v>
      </c>
      <c r="T37" s="74">
        <v>0</v>
      </c>
      <c r="U37" s="74">
        <v>6.0692500000000003E-2</v>
      </c>
      <c r="V37" s="74">
        <v>4.3296000000000001E-2</v>
      </c>
      <c r="X37" s="83">
        <v>1930</v>
      </c>
      <c r="Y37" s="74">
        <v>0.3288392</v>
      </c>
      <c r="Z37" s="74">
        <v>0</v>
      </c>
      <c r="AA37" s="74">
        <v>0</v>
      </c>
      <c r="AB37" s="74">
        <v>0</v>
      </c>
      <c r="AC37" s="74">
        <v>0</v>
      </c>
      <c r="AD37" s="74">
        <v>0</v>
      </c>
      <c r="AE37" s="74">
        <v>0.41753649999999998</v>
      </c>
      <c r="AF37" s="74">
        <v>0</v>
      </c>
      <c r="AG37" s="74">
        <v>0</v>
      </c>
      <c r="AH37" s="74">
        <v>0</v>
      </c>
      <c r="AI37" s="74">
        <v>0</v>
      </c>
      <c r="AJ37" s="74">
        <v>0</v>
      </c>
      <c r="AK37" s="74">
        <v>0</v>
      </c>
      <c r="AL37" s="74">
        <v>0</v>
      </c>
      <c r="AM37" s="74">
        <v>0</v>
      </c>
      <c r="AN37" s="74">
        <v>0</v>
      </c>
      <c r="AO37" s="74">
        <v>7.0422535000000002</v>
      </c>
      <c r="AP37" s="74">
        <v>0</v>
      </c>
      <c r="AQ37" s="74">
        <v>9.4714900000000005E-2</v>
      </c>
      <c r="AR37" s="74">
        <v>0.1729928</v>
      </c>
      <c r="AT37" s="83">
        <v>1930</v>
      </c>
      <c r="AU37" s="74">
        <v>0.32185390000000003</v>
      </c>
      <c r="AV37" s="74">
        <v>0</v>
      </c>
      <c r="AW37" s="74">
        <v>0</v>
      </c>
      <c r="AX37" s="74">
        <v>0.1635056</v>
      </c>
      <c r="AY37" s="74">
        <v>0</v>
      </c>
      <c r="AZ37" s="74">
        <v>0</v>
      </c>
      <c r="BA37" s="74">
        <v>0.2085506</v>
      </c>
      <c r="BB37" s="74">
        <v>0</v>
      </c>
      <c r="BC37" s="74">
        <v>0</v>
      </c>
      <c r="BD37" s="74">
        <v>0</v>
      </c>
      <c r="BE37" s="74">
        <v>0</v>
      </c>
      <c r="BF37" s="74">
        <v>0</v>
      </c>
      <c r="BG37" s="74">
        <v>0</v>
      </c>
      <c r="BH37" s="74">
        <v>0</v>
      </c>
      <c r="BI37" s="74">
        <v>0</v>
      </c>
      <c r="BJ37" s="74">
        <v>0</v>
      </c>
      <c r="BK37" s="74">
        <v>3.8022814</v>
      </c>
      <c r="BL37" s="74">
        <v>0</v>
      </c>
      <c r="BM37" s="74">
        <v>7.7367000000000005E-2</v>
      </c>
      <c r="BN37" s="74">
        <v>0.11305270000000001</v>
      </c>
      <c r="BP37" s="83">
        <v>1930</v>
      </c>
    </row>
    <row r="38" spans="2:68">
      <c r="B38" s="84">
        <v>1931</v>
      </c>
      <c r="C38" s="74">
        <v>0.32030750000000002</v>
      </c>
      <c r="D38" s="74">
        <v>0.30921460000000001</v>
      </c>
      <c r="E38" s="74">
        <v>0</v>
      </c>
      <c r="F38" s="74">
        <v>0</v>
      </c>
      <c r="G38" s="74">
        <v>0</v>
      </c>
      <c r="H38" s="74">
        <v>0</v>
      </c>
      <c r="I38" s="74">
        <v>0</v>
      </c>
      <c r="J38" s="74">
        <v>0</v>
      </c>
      <c r="K38" s="74">
        <v>0</v>
      </c>
      <c r="L38" s="74">
        <v>0</v>
      </c>
      <c r="M38" s="74">
        <v>0</v>
      </c>
      <c r="N38" s="74">
        <v>0</v>
      </c>
      <c r="O38" s="74">
        <v>0.88417330000000005</v>
      </c>
      <c r="P38" s="74">
        <v>0</v>
      </c>
      <c r="Q38" s="74">
        <v>1.6155089</v>
      </c>
      <c r="R38" s="74">
        <v>0</v>
      </c>
      <c r="S38" s="74">
        <v>0</v>
      </c>
      <c r="T38" s="74">
        <v>0</v>
      </c>
      <c r="U38" s="74">
        <v>0.1204384</v>
      </c>
      <c r="V38" s="74">
        <v>0.13325049999999999</v>
      </c>
      <c r="X38" s="84">
        <v>1931</v>
      </c>
      <c r="Y38" s="74">
        <v>0.33411289999999999</v>
      </c>
      <c r="Z38" s="74">
        <v>0</v>
      </c>
      <c r="AA38" s="74">
        <v>0</v>
      </c>
      <c r="AB38" s="74">
        <v>0</v>
      </c>
      <c r="AC38" s="74">
        <v>0</v>
      </c>
      <c r="AD38" s="74">
        <v>0</v>
      </c>
      <c r="AE38" s="74">
        <v>0</v>
      </c>
      <c r="AF38" s="74">
        <v>0</v>
      </c>
      <c r="AG38" s="74">
        <v>0.45289859999999998</v>
      </c>
      <c r="AH38" s="74">
        <v>0</v>
      </c>
      <c r="AI38" s="74">
        <v>0</v>
      </c>
      <c r="AJ38" s="74">
        <v>0</v>
      </c>
      <c r="AK38" s="74">
        <v>0.91911759999999998</v>
      </c>
      <c r="AL38" s="74">
        <v>0</v>
      </c>
      <c r="AM38" s="74">
        <v>0</v>
      </c>
      <c r="AN38" s="74">
        <v>0</v>
      </c>
      <c r="AO38" s="74">
        <v>0</v>
      </c>
      <c r="AP38" s="74">
        <v>0</v>
      </c>
      <c r="AQ38" s="74">
        <v>9.3594999999999998E-2</v>
      </c>
      <c r="AR38" s="74">
        <v>9.5498899999999998E-2</v>
      </c>
      <c r="AT38" s="84">
        <v>1931</v>
      </c>
      <c r="AU38" s="74">
        <v>0.32706459999999998</v>
      </c>
      <c r="AV38" s="74">
        <v>0.15678900000000001</v>
      </c>
      <c r="AW38" s="74">
        <v>0</v>
      </c>
      <c r="AX38" s="74">
        <v>0</v>
      </c>
      <c r="AY38" s="74">
        <v>0</v>
      </c>
      <c r="AZ38" s="74">
        <v>0</v>
      </c>
      <c r="BA38" s="74">
        <v>0</v>
      </c>
      <c r="BB38" s="74">
        <v>0</v>
      </c>
      <c r="BC38" s="74">
        <v>0.2225684</v>
      </c>
      <c r="BD38" s="74">
        <v>0</v>
      </c>
      <c r="BE38" s="74">
        <v>0</v>
      </c>
      <c r="BF38" s="74">
        <v>0</v>
      </c>
      <c r="BG38" s="74">
        <v>0.90130690000000002</v>
      </c>
      <c r="BH38" s="74">
        <v>0</v>
      </c>
      <c r="BI38" s="74">
        <v>0.82304529999999998</v>
      </c>
      <c r="BJ38" s="74">
        <v>0</v>
      </c>
      <c r="BK38" s="74">
        <v>0</v>
      </c>
      <c r="BL38" s="74">
        <v>0</v>
      </c>
      <c r="BM38" s="74">
        <v>0.107255</v>
      </c>
      <c r="BN38" s="74">
        <v>0.1147097</v>
      </c>
      <c r="BP38" s="84">
        <v>1931</v>
      </c>
    </row>
    <row r="39" spans="2:68">
      <c r="B39" s="84">
        <v>1932</v>
      </c>
      <c r="C39" s="74">
        <v>0</v>
      </c>
      <c r="D39" s="74">
        <v>0</v>
      </c>
      <c r="E39" s="74">
        <v>0</v>
      </c>
      <c r="F39" s="74">
        <v>0</v>
      </c>
      <c r="G39" s="74">
        <v>0</v>
      </c>
      <c r="H39" s="74">
        <v>0</v>
      </c>
      <c r="I39" s="74">
        <v>0.40338849999999998</v>
      </c>
      <c r="J39" s="74">
        <v>0</v>
      </c>
      <c r="K39" s="74">
        <v>0</v>
      </c>
      <c r="L39" s="74">
        <v>0</v>
      </c>
      <c r="M39" s="74">
        <v>0</v>
      </c>
      <c r="N39" s="74">
        <v>0</v>
      </c>
      <c r="O39" s="74">
        <v>0</v>
      </c>
      <c r="P39" s="74">
        <v>0</v>
      </c>
      <c r="Q39" s="74">
        <v>0</v>
      </c>
      <c r="R39" s="74">
        <v>0</v>
      </c>
      <c r="S39" s="74">
        <v>7.4626865999999996</v>
      </c>
      <c r="T39" s="74">
        <v>0</v>
      </c>
      <c r="U39" s="74">
        <v>5.9824700000000001E-2</v>
      </c>
      <c r="V39" s="74">
        <v>0.15735009999999999</v>
      </c>
      <c r="X39" s="84">
        <v>1932</v>
      </c>
      <c r="Y39" s="74">
        <v>0</v>
      </c>
      <c r="Z39" s="74">
        <v>0</v>
      </c>
      <c r="AA39" s="74">
        <v>0</v>
      </c>
      <c r="AB39" s="74">
        <v>0</v>
      </c>
      <c r="AC39" s="74">
        <v>0</v>
      </c>
      <c r="AD39" s="74">
        <v>0</v>
      </c>
      <c r="AE39" s="74">
        <v>0</v>
      </c>
      <c r="AF39" s="74">
        <v>0</v>
      </c>
      <c r="AG39" s="74">
        <v>0</v>
      </c>
      <c r="AH39" s="74">
        <v>0</v>
      </c>
      <c r="AI39" s="74">
        <v>0</v>
      </c>
      <c r="AJ39" s="74">
        <v>0</v>
      </c>
      <c r="AK39" s="74">
        <v>0</v>
      </c>
      <c r="AL39" s="74">
        <v>0</v>
      </c>
      <c r="AM39" s="74">
        <v>1.6207455</v>
      </c>
      <c r="AN39" s="74">
        <v>0</v>
      </c>
      <c r="AO39" s="74">
        <v>0</v>
      </c>
      <c r="AP39" s="74">
        <v>0</v>
      </c>
      <c r="AQ39" s="74">
        <v>3.0924299999999998E-2</v>
      </c>
      <c r="AR39" s="74">
        <v>5.3296200000000002E-2</v>
      </c>
      <c r="AT39" s="84">
        <v>1932</v>
      </c>
      <c r="AU39" s="74">
        <v>0</v>
      </c>
      <c r="AV39" s="74">
        <v>0</v>
      </c>
      <c r="AW39" s="74">
        <v>0</v>
      </c>
      <c r="AX39" s="74">
        <v>0</v>
      </c>
      <c r="AY39" s="74">
        <v>0</v>
      </c>
      <c r="AZ39" s="74">
        <v>0</v>
      </c>
      <c r="BA39" s="74">
        <v>0.20504410000000001</v>
      </c>
      <c r="BB39" s="74">
        <v>0</v>
      </c>
      <c r="BC39" s="74">
        <v>0</v>
      </c>
      <c r="BD39" s="74">
        <v>0</v>
      </c>
      <c r="BE39" s="74">
        <v>0</v>
      </c>
      <c r="BF39" s="74">
        <v>0</v>
      </c>
      <c r="BG39" s="74">
        <v>0</v>
      </c>
      <c r="BH39" s="74">
        <v>0</v>
      </c>
      <c r="BI39" s="74">
        <v>0.79428120000000002</v>
      </c>
      <c r="BJ39" s="74">
        <v>0</v>
      </c>
      <c r="BK39" s="74">
        <v>3.5211267999999998</v>
      </c>
      <c r="BL39" s="74">
        <v>0</v>
      </c>
      <c r="BM39" s="74">
        <v>4.56149E-2</v>
      </c>
      <c r="BN39" s="74">
        <v>0.1014731</v>
      </c>
      <c r="BP39" s="84">
        <v>1932</v>
      </c>
    </row>
    <row r="40" spans="2:68">
      <c r="B40" s="84">
        <v>1933</v>
      </c>
      <c r="C40" s="74">
        <v>0</v>
      </c>
      <c r="D40" s="74">
        <v>0.31635560000000001</v>
      </c>
      <c r="E40" s="74">
        <v>0</v>
      </c>
      <c r="F40" s="74">
        <v>0</v>
      </c>
      <c r="G40" s="74">
        <v>0</v>
      </c>
      <c r="H40" s="74">
        <v>0</v>
      </c>
      <c r="I40" s="74">
        <v>0</v>
      </c>
      <c r="J40" s="74">
        <v>0</v>
      </c>
      <c r="K40" s="74">
        <v>0.43103449999999999</v>
      </c>
      <c r="L40" s="74">
        <v>0</v>
      </c>
      <c r="M40" s="74">
        <v>0.58513749999999998</v>
      </c>
      <c r="N40" s="74">
        <v>0</v>
      </c>
      <c r="O40" s="74">
        <v>0</v>
      </c>
      <c r="P40" s="74">
        <v>0</v>
      </c>
      <c r="Q40" s="74">
        <v>1.5015015</v>
      </c>
      <c r="R40" s="74">
        <v>0</v>
      </c>
      <c r="S40" s="74">
        <v>0</v>
      </c>
      <c r="T40" s="74">
        <v>0</v>
      </c>
      <c r="U40" s="74">
        <v>0.1187966</v>
      </c>
      <c r="V40" s="74">
        <v>0.14345260000000001</v>
      </c>
      <c r="X40" s="84">
        <v>1933</v>
      </c>
      <c r="Y40" s="74">
        <v>0</v>
      </c>
      <c r="Z40" s="74">
        <v>0</v>
      </c>
      <c r="AA40" s="74">
        <v>0</v>
      </c>
      <c r="AB40" s="74">
        <v>0.3289474</v>
      </c>
      <c r="AC40" s="74">
        <v>0</v>
      </c>
      <c r="AD40" s="74">
        <v>0</v>
      </c>
      <c r="AE40" s="74">
        <v>0</v>
      </c>
      <c r="AF40" s="74">
        <v>0</v>
      </c>
      <c r="AG40" s="74">
        <v>0</v>
      </c>
      <c r="AH40" s="74">
        <v>0</v>
      </c>
      <c r="AI40" s="74">
        <v>0</v>
      </c>
      <c r="AJ40" s="74">
        <v>0</v>
      </c>
      <c r="AK40" s="74">
        <v>0</v>
      </c>
      <c r="AL40" s="74">
        <v>0</v>
      </c>
      <c r="AM40" s="74">
        <v>0</v>
      </c>
      <c r="AN40" s="74">
        <v>0</v>
      </c>
      <c r="AO40" s="74">
        <v>0</v>
      </c>
      <c r="AP40" s="74">
        <v>12.195122</v>
      </c>
      <c r="AQ40" s="74">
        <v>6.1298900000000003E-2</v>
      </c>
      <c r="AR40" s="74">
        <v>0.1895384</v>
      </c>
      <c r="AT40" s="84">
        <v>1933</v>
      </c>
      <c r="AU40" s="74">
        <v>0</v>
      </c>
      <c r="AV40" s="74">
        <v>0.16025639999999999</v>
      </c>
      <c r="AW40" s="74">
        <v>0</v>
      </c>
      <c r="AX40" s="74">
        <v>0.16286639999999999</v>
      </c>
      <c r="AY40" s="74">
        <v>0</v>
      </c>
      <c r="AZ40" s="74">
        <v>0</v>
      </c>
      <c r="BA40" s="74">
        <v>0</v>
      </c>
      <c r="BB40" s="74">
        <v>0</v>
      </c>
      <c r="BC40" s="74">
        <v>0.2168727</v>
      </c>
      <c r="BD40" s="74">
        <v>0</v>
      </c>
      <c r="BE40" s="74">
        <v>0.30021009999999998</v>
      </c>
      <c r="BF40" s="74">
        <v>0</v>
      </c>
      <c r="BG40" s="74">
        <v>0</v>
      </c>
      <c r="BH40" s="74">
        <v>0</v>
      </c>
      <c r="BI40" s="74">
        <v>0.76569679999999996</v>
      </c>
      <c r="BJ40" s="74">
        <v>0</v>
      </c>
      <c r="BK40" s="74">
        <v>0</v>
      </c>
      <c r="BL40" s="74">
        <v>7.0422535000000002</v>
      </c>
      <c r="BM40" s="74">
        <v>9.0500499999999998E-2</v>
      </c>
      <c r="BN40" s="74">
        <v>0.18054190000000001</v>
      </c>
      <c r="BP40" s="84">
        <v>1933</v>
      </c>
    </row>
    <row r="41" spans="2:68">
      <c r="B41" s="84">
        <v>1934</v>
      </c>
      <c r="C41" s="74">
        <v>0</v>
      </c>
      <c r="D41" s="74">
        <v>0</v>
      </c>
      <c r="E41" s="74">
        <v>0</v>
      </c>
      <c r="F41" s="74">
        <v>0</v>
      </c>
      <c r="G41" s="74">
        <v>0</v>
      </c>
      <c r="H41" s="74">
        <v>0</v>
      </c>
      <c r="I41" s="74">
        <v>0</v>
      </c>
      <c r="J41" s="74">
        <v>0</v>
      </c>
      <c r="K41" s="74">
        <v>0</v>
      </c>
      <c r="L41" s="74">
        <v>0</v>
      </c>
      <c r="M41" s="74">
        <v>0</v>
      </c>
      <c r="N41" s="74">
        <v>0</v>
      </c>
      <c r="O41" s="74">
        <v>0</v>
      </c>
      <c r="P41" s="74">
        <v>0</v>
      </c>
      <c r="Q41" s="74">
        <v>1.4641287999999999</v>
      </c>
      <c r="R41" s="74">
        <v>0</v>
      </c>
      <c r="S41" s="74">
        <v>6.8965516999999998</v>
      </c>
      <c r="T41" s="74">
        <v>0</v>
      </c>
      <c r="U41" s="74">
        <v>5.9024899999999998E-2</v>
      </c>
      <c r="V41" s="74">
        <v>0.1653963</v>
      </c>
      <c r="X41" s="84">
        <v>1934</v>
      </c>
      <c r="Y41" s="74">
        <v>0</v>
      </c>
      <c r="Z41" s="74">
        <v>0</v>
      </c>
      <c r="AA41" s="74">
        <v>0</v>
      </c>
      <c r="AB41" s="74">
        <v>0</v>
      </c>
      <c r="AC41" s="74">
        <v>0</v>
      </c>
      <c r="AD41" s="74">
        <v>0</v>
      </c>
      <c r="AE41" s="74">
        <v>0</v>
      </c>
      <c r="AF41" s="74">
        <v>0</v>
      </c>
      <c r="AG41" s="74">
        <v>0</v>
      </c>
      <c r="AH41" s="74">
        <v>0</v>
      </c>
      <c r="AI41" s="74">
        <v>0.59844399999999998</v>
      </c>
      <c r="AJ41" s="74">
        <v>0</v>
      </c>
      <c r="AK41" s="74">
        <v>0</v>
      </c>
      <c r="AL41" s="74">
        <v>0</v>
      </c>
      <c r="AM41" s="74">
        <v>1.5037594000000001</v>
      </c>
      <c r="AN41" s="74">
        <v>2.5575448000000001</v>
      </c>
      <c r="AO41" s="74">
        <v>0</v>
      </c>
      <c r="AP41" s="74">
        <v>0</v>
      </c>
      <c r="AQ41" s="74">
        <v>9.1213100000000005E-2</v>
      </c>
      <c r="AR41" s="74">
        <v>0.1579689</v>
      </c>
      <c r="AT41" s="84">
        <v>1934</v>
      </c>
      <c r="AU41" s="74">
        <v>0</v>
      </c>
      <c r="AV41" s="74">
        <v>0</v>
      </c>
      <c r="AW41" s="74">
        <v>0</v>
      </c>
      <c r="AX41" s="74">
        <v>0</v>
      </c>
      <c r="AY41" s="74">
        <v>0</v>
      </c>
      <c r="AZ41" s="74">
        <v>0</v>
      </c>
      <c r="BA41" s="74">
        <v>0</v>
      </c>
      <c r="BB41" s="74">
        <v>0</v>
      </c>
      <c r="BC41" s="74">
        <v>0</v>
      </c>
      <c r="BD41" s="74">
        <v>0</v>
      </c>
      <c r="BE41" s="74">
        <v>0.29103610000000002</v>
      </c>
      <c r="BF41" s="74">
        <v>0</v>
      </c>
      <c r="BG41" s="74">
        <v>0</v>
      </c>
      <c r="BH41" s="74">
        <v>0</v>
      </c>
      <c r="BI41" s="74">
        <v>1.4836795</v>
      </c>
      <c r="BJ41" s="74">
        <v>1.310616</v>
      </c>
      <c r="BK41" s="74">
        <v>3.2573289999999999</v>
      </c>
      <c r="BL41" s="74">
        <v>0</v>
      </c>
      <c r="BM41" s="74">
        <v>7.4879399999999999E-2</v>
      </c>
      <c r="BN41" s="74">
        <v>0.15873100000000001</v>
      </c>
      <c r="BP41" s="84">
        <v>1934</v>
      </c>
    </row>
    <row r="42" spans="2:68">
      <c r="B42" s="84">
        <v>1935</v>
      </c>
      <c r="C42" s="74">
        <v>0.36324010000000001</v>
      </c>
      <c r="D42" s="74">
        <v>0</v>
      </c>
      <c r="E42" s="74">
        <v>0.30797659999999999</v>
      </c>
      <c r="F42" s="74">
        <v>0</v>
      </c>
      <c r="G42" s="74">
        <v>0</v>
      </c>
      <c r="H42" s="74">
        <v>0.35174109999999997</v>
      </c>
      <c r="I42" s="74">
        <v>0</v>
      </c>
      <c r="J42" s="74">
        <v>0</v>
      </c>
      <c r="K42" s="74">
        <v>0</v>
      </c>
      <c r="L42" s="74">
        <v>0</v>
      </c>
      <c r="M42" s="74">
        <v>0</v>
      </c>
      <c r="N42" s="74">
        <v>0</v>
      </c>
      <c r="O42" s="74">
        <v>0</v>
      </c>
      <c r="P42" s="74">
        <v>0</v>
      </c>
      <c r="Q42" s="74">
        <v>1.4326648</v>
      </c>
      <c r="R42" s="74">
        <v>0</v>
      </c>
      <c r="S42" s="74">
        <v>0</v>
      </c>
      <c r="T42" s="74">
        <v>0</v>
      </c>
      <c r="U42" s="74">
        <v>0.1172917</v>
      </c>
      <c r="V42" s="74">
        <v>0.11806700000000001</v>
      </c>
      <c r="X42" s="84">
        <v>1935</v>
      </c>
      <c r="Y42" s="74">
        <v>0.75642969999999998</v>
      </c>
      <c r="Z42" s="74">
        <v>0</v>
      </c>
      <c r="AA42" s="74">
        <v>0</v>
      </c>
      <c r="AB42" s="74">
        <v>0</v>
      </c>
      <c r="AC42" s="74">
        <v>0</v>
      </c>
      <c r="AD42" s="74">
        <v>0</v>
      </c>
      <c r="AE42" s="74">
        <v>0</v>
      </c>
      <c r="AF42" s="74">
        <v>0</v>
      </c>
      <c r="AG42" s="74">
        <v>0</v>
      </c>
      <c r="AH42" s="74">
        <v>0</v>
      </c>
      <c r="AI42" s="74">
        <v>0</v>
      </c>
      <c r="AJ42" s="74">
        <v>0</v>
      </c>
      <c r="AK42" s="74">
        <v>0</v>
      </c>
      <c r="AL42" s="74">
        <v>1.0570824999999999</v>
      </c>
      <c r="AM42" s="74">
        <v>0</v>
      </c>
      <c r="AN42" s="74">
        <v>0</v>
      </c>
      <c r="AO42" s="74">
        <v>5.8139535000000002</v>
      </c>
      <c r="AP42" s="74">
        <v>0</v>
      </c>
      <c r="AQ42" s="74">
        <v>0.1206309</v>
      </c>
      <c r="AR42" s="74">
        <v>0.18597520000000001</v>
      </c>
      <c r="AT42" s="84">
        <v>1935</v>
      </c>
      <c r="AU42" s="74">
        <v>0.55586440000000004</v>
      </c>
      <c r="AV42" s="74">
        <v>0</v>
      </c>
      <c r="AW42" s="74">
        <v>0.1559576</v>
      </c>
      <c r="AX42" s="74">
        <v>0</v>
      </c>
      <c r="AY42" s="74">
        <v>0</v>
      </c>
      <c r="AZ42" s="74">
        <v>0.18211620000000001</v>
      </c>
      <c r="BA42" s="74">
        <v>0</v>
      </c>
      <c r="BB42" s="74">
        <v>0</v>
      </c>
      <c r="BC42" s="74">
        <v>0</v>
      </c>
      <c r="BD42" s="74">
        <v>0</v>
      </c>
      <c r="BE42" s="74">
        <v>0</v>
      </c>
      <c r="BF42" s="74">
        <v>0</v>
      </c>
      <c r="BG42" s="74">
        <v>0</v>
      </c>
      <c r="BH42" s="74">
        <v>0.52966100000000005</v>
      </c>
      <c r="BI42" s="74">
        <v>0.72358900000000004</v>
      </c>
      <c r="BJ42" s="74">
        <v>0</v>
      </c>
      <c r="BK42" s="74">
        <v>3.0864197999999998</v>
      </c>
      <c r="BL42" s="74">
        <v>0</v>
      </c>
      <c r="BM42" s="74">
        <v>0.1189379</v>
      </c>
      <c r="BN42" s="74">
        <v>0.1556775</v>
      </c>
      <c r="BP42" s="84">
        <v>1935</v>
      </c>
    </row>
    <row r="43" spans="2:68">
      <c r="B43" s="84">
        <v>1936</v>
      </c>
      <c r="C43" s="74">
        <v>0.74019250000000003</v>
      </c>
      <c r="D43" s="74">
        <v>0</v>
      </c>
      <c r="E43" s="74">
        <v>0</v>
      </c>
      <c r="F43" s="74">
        <v>0</v>
      </c>
      <c r="G43" s="74">
        <v>0</v>
      </c>
      <c r="H43" s="74">
        <v>0</v>
      </c>
      <c r="I43" s="74">
        <v>0</v>
      </c>
      <c r="J43" s="74">
        <v>0</v>
      </c>
      <c r="K43" s="74">
        <v>0</v>
      </c>
      <c r="L43" s="74">
        <v>0</v>
      </c>
      <c r="M43" s="74">
        <v>0</v>
      </c>
      <c r="N43" s="74">
        <v>0</v>
      </c>
      <c r="O43" s="74">
        <v>0</v>
      </c>
      <c r="P43" s="74">
        <v>0</v>
      </c>
      <c r="Q43" s="74">
        <v>0</v>
      </c>
      <c r="R43" s="74">
        <v>0</v>
      </c>
      <c r="S43" s="74">
        <v>6.0975609999999998</v>
      </c>
      <c r="T43" s="74">
        <v>0</v>
      </c>
      <c r="U43" s="74">
        <v>8.7366799999999994E-2</v>
      </c>
      <c r="V43" s="74">
        <v>0.15256040000000001</v>
      </c>
      <c r="X43" s="84">
        <v>1936</v>
      </c>
      <c r="Y43" s="74">
        <v>0.38535649999999999</v>
      </c>
      <c r="Z43" s="74">
        <v>0</v>
      </c>
      <c r="AA43" s="74">
        <v>0.31816739999999999</v>
      </c>
      <c r="AB43" s="74">
        <v>0</v>
      </c>
      <c r="AC43" s="74">
        <v>0</v>
      </c>
      <c r="AD43" s="74">
        <v>0</v>
      </c>
      <c r="AE43" s="74">
        <v>0</v>
      </c>
      <c r="AF43" s="74">
        <v>0</v>
      </c>
      <c r="AG43" s="74">
        <v>0</v>
      </c>
      <c r="AH43" s="74">
        <v>0</v>
      </c>
      <c r="AI43" s="74">
        <v>0</v>
      </c>
      <c r="AJ43" s="74">
        <v>0</v>
      </c>
      <c r="AK43" s="74">
        <v>0</v>
      </c>
      <c r="AL43" s="74">
        <v>0</v>
      </c>
      <c r="AM43" s="74">
        <v>0</v>
      </c>
      <c r="AN43" s="74">
        <v>0</v>
      </c>
      <c r="AO43" s="74">
        <v>0</v>
      </c>
      <c r="AP43" s="74">
        <v>0</v>
      </c>
      <c r="AQ43" s="74">
        <v>5.9797900000000001E-2</v>
      </c>
      <c r="AR43" s="74">
        <v>4.7632500000000001E-2</v>
      </c>
      <c r="AT43" s="84">
        <v>1936</v>
      </c>
      <c r="AU43" s="74">
        <v>0.56635829999999998</v>
      </c>
      <c r="AV43" s="74">
        <v>0</v>
      </c>
      <c r="AW43" s="74">
        <v>0.15735640000000001</v>
      </c>
      <c r="AX43" s="74">
        <v>0</v>
      </c>
      <c r="AY43" s="74">
        <v>0</v>
      </c>
      <c r="AZ43" s="74">
        <v>0</v>
      </c>
      <c r="BA43" s="74">
        <v>0</v>
      </c>
      <c r="BB43" s="74">
        <v>0</v>
      </c>
      <c r="BC43" s="74">
        <v>0</v>
      </c>
      <c r="BD43" s="74">
        <v>0</v>
      </c>
      <c r="BE43" s="74">
        <v>0</v>
      </c>
      <c r="BF43" s="74">
        <v>0</v>
      </c>
      <c r="BG43" s="74">
        <v>0</v>
      </c>
      <c r="BH43" s="74">
        <v>0</v>
      </c>
      <c r="BI43" s="74">
        <v>0</v>
      </c>
      <c r="BJ43" s="74">
        <v>0</v>
      </c>
      <c r="BK43" s="74">
        <v>2.8409091000000002</v>
      </c>
      <c r="BL43" s="74">
        <v>0</v>
      </c>
      <c r="BM43" s="74">
        <v>7.3763700000000001E-2</v>
      </c>
      <c r="BN43" s="74">
        <v>9.6678700000000006E-2</v>
      </c>
      <c r="BP43" s="84">
        <v>1936</v>
      </c>
    </row>
    <row r="44" spans="2:68">
      <c r="B44" s="84">
        <v>1937</v>
      </c>
      <c r="C44" s="74">
        <v>0.3661662</v>
      </c>
      <c r="D44" s="74">
        <v>0.33388980000000001</v>
      </c>
      <c r="E44" s="74">
        <v>0</v>
      </c>
      <c r="F44" s="74">
        <v>0</v>
      </c>
      <c r="G44" s="74">
        <v>0</v>
      </c>
      <c r="H44" s="74">
        <v>0</v>
      </c>
      <c r="I44" s="74">
        <v>0</v>
      </c>
      <c r="J44" s="74">
        <v>0</v>
      </c>
      <c r="K44" s="74">
        <v>0.44543430000000001</v>
      </c>
      <c r="L44" s="74">
        <v>0.44702730000000002</v>
      </c>
      <c r="M44" s="74">
        <v>0</v>
      </c>
      <c r="N44" s="74">
        <v>0</v>
      </c>
      <c r="O44" s="74">
        <v>0</v>
      </c>
      <c r="P44" s="74">
        <v>0</v>
      </c>
      <c r="Q44" s="74">
        <v>0</v>
      </c>
      <c r="R44" s="74">
        <v>2.3094687999999999</v>
      </c>
      <c r="S44" s="74">
        <v>0</v>
      </c>
      <c r="T44" s="74">
        <v>0</v>
      </c>
      <c r="U44" s="74">
        <v>0.1445128</v>
      </c>
      <c r="V44" s="74">
        <v>0.17444480000000001</v>
      </c>
      <c r="X44" s="84">
        <v>1937</v>
      </c>
      <c r="Y44" s="74">
        <v>0</v>
      </c>
      <c r="Z44" s="74">
        <v>0</v>
      </c>
      <c r="AA44" s="74">
        <v>0</v>
      </c>
      <c r="AB44" s="74">
        <v>0</v>
      </c>
      <c r="AC44" s="74">
        <v>0</v>
      </c>
      <c r="AD44" s="74">
        <v>0</v>
      </c>
      <c r="AE44" s="74">
        <v>0</v>
      </c>
      <c r="AF44" s="74">
        <v>0</v>
      </c>
      <c r="AG44" s="74">
        <v>0</v>
      </c>
      <c r="AH44" s="74">
        <v>0</v>
      </c>
      <c r="AI44" s="74">
        <v>0</v>
      </c>
      <c r="AJ44" s="74">
        <v>0</v>
      </c>
      <c r="AK44" s="74">
        <v>0</v>
      </c>
      <c r="AL44" s="74">
        <v>0</v>
      </c>
      <c r="AM44" s="74">
        <v>2.7586206999999998</v>
      </c>
      <c r="AN44" s="74">
        <v>0</v>
      </c>
      <c r="AO44" s="74">
        <v>0</v>
      </c>
      <c r="AP44" s="74">
        <v>0</v>
      </c>
      <c r="AQ44" s="74">
        <v>5.9247000000000001E-2</v>
      </c>
      <c r="AR44" s="74">
        <v>9.0713799999999997E-2</v>
      </c>
      <c r="AT44" s="84">
        <v>1937</v>
      </c>
      <c r="AU44" s="74">
        <v>0.18656719999999999</v>
      </c>
      <c r="AV44" s="74">
        <v>0.1703868</v>
      </c>
      <c r="AW44" s="74">
        <v>0</v>
      </c>
      <c r="AX44" s="74">
        <v>0</v>
      </c>
      <c r="AY44" s="74">
        <v>0</v>
      </c>
      <c r="AZ44" s="74">
        <v>0</v>
      </c>
      <c r="BA44" s="74">
        <v>0</v>
      </c>
      <c r="BB44" s="74">
        <v>0</v>
      </c>
      <c r="BC44" s="74">
        <v>0.21958720000000001</v>
      </c>
      <c r="BD44" s="74">
        <v>0.22547909999999999</v>
      </c>
      <c r="BE44" s="74">
        <v>0</v>
      </c>
      <c r="BF44" s="74">
        <v>0</v>
      </c>
      <c r="BG44" s="74">
        <v>0</v>
      </c>
      <c r="BH44" s="74">
        <v>0</v>
      </c>
      <c r="BI44" s="74">
        <v>1.3927577</v>
      </c>
      <c r="BJ44" s="74">
        <v>1.1235955</v>
      </c>
      <c r="BK44" s="74">
        <v>0</v>
      </c>
      <c r="BL44" s="74">
        <v>0</v>
      </c>
      <c r="BM44" s="74">
        <v>0.1024051</v>
      </c>
      <c r="BN44" s="74">
        <v>0.13255729999999999</v>
      </c>
      <c r="BP44" s="84">
        <v>1937</v>
      </c>
    </row>
    <row r="45" spans="2:68">
      <c r="B45" s="84">
        <v>1938</v>
      </c>
      <c r="C45" s="74">
        <v>0.71994239999999998</v>
      </c>
      <c r="D45" s="74">
        <v>0</v>
      </c>
      <c r="E45" s="74">
        <v>0</v>
      </c>
      <c r="F45" s="74">
        <v>0</v>
      </c>
      <c r="G45" s="74">
        <v>0</v>
      </c>
      <c r="H45" s="74">
        <v>0</v>
      </c>
      <c r="I45" s="74">
        <v>0</v>
      </c>
      <c r="J45" s="74">
        <v>0</v>
      </c>
      <c r="K45" s="74">
        <v>0</v>
      </c>
      <c r="L45" s="74">
        <v>0</v>
      </c>
      <c r="M45" s="74">
        <v>0</v>
      </c>
      <c r="N45" s="74">
        <v>0</v>
      </c>
      <c r="O45" s="74">
        <v>0</v>
      </c>
      <c r="P45" s="74">
        <v>0</v>
      </c>
      <c r="Q45" s="74">
        <v>0</v>
      </c>
      <c r="R45" s="74">
        <v>0</v>
      </c>
      <c r="S45" s="74">
        <v>0</v>
      </c>
      <c r="T45" s="74">
        <v>0</v>
      </c>
      <c r="U45" s="74">
        <v>5.7303300000000001E-2</v>
      </c>
      <c r="V45" s="74">
        <v>4.7556399999999999E-2</v>
      </c>
      <c r="X45" s="84">
        <v>1938</v>
      </c>
      <c r="Y45" s="74">
        <v>0</v>
      </c>
      <c r="Z45" s="74">
        <v>0</v>
      </c>
      <c r="AA45" s="74">
        <v>0</v>
      </c>
      <c r="AB45" s="74">
        <v>0</v>
      </c>
      <c r="AC45" s="74">
        <v>0</v>
      </c>
      <c r="AD45" s="74">
        <v>0</v>
      </c>
      <c r="AE45" s="74">
        <v>0</v>
      </c>
      <c r="AF45" s="74">
        <v>0</v>
      </c>
      <c r="AG45" s="74">
        <v>0</v>
      </c>
      <c r="AH45" s="74">
        <v>0</v>
      </c>
      <c r="AI45" s="74">
        <v>0</v>
      </c>
      <c r="AJ45" s="74">
        <v>0</v>
      </c>
      <c r="AK45" s="74">
        <v>0</v>
      </c>
      <c r="AL45" s="74">
        <v>0</v>
      </c>
      <c r="AM45" s="74">
        <v>0</v>
      </c>
      <c r="AN45" s="74">
        <v>2.1052632</v>
      </c>
      <c r="AO45" s="74">
        <v>0</v>
      </c>
      <c r="AP45" s="74">
        <v>0</v>
      </c>
      <c r="AQ45" s="74">
        <v>2.9339299999999999E-2</v>
      </c>
      <c r="AR45" s="74">
        <v>5.6321400000000001E-2</v>
      </c>
      <c r="AT45" s="84">
        <v>1938</v>
      </c>
      <c r="AU45" s="74">
        <v>0.36683789999999999</v>
      </c>
      <c r="AV45" s="74">
        <v>0</v>
      </c>
      <c r="AW45" s="74">
        <v>0</v>
      </c>
      <c r="AX45" s="74">
        <v>0</v>
      </c>
      <c r="AY45" s="74">
        <v>0</v>
      </c>
      <c r="AZ45" s="74">
        <v>0</v>
      </c>
      <c r="BA45" s="74">
        <v>0</v>
      </c>
      <c r="BB45" s="74">
        <v>0</v>
      </c>
      <c r="BC45" s="74">
        <v>0</v>
      </c>
      <c r="BD45" s="74">
        <v>0</v>
      </c>
      <c r="BE45" s="74">
        <v>0</v>
      </c>
      <c r="BF45" s="74">
        <v>0</v>
      </c>
      <c r="BG45" s="74">
        <v>0</v>
      </c>
      <c r="BH45" s="74">
        <v>0</v>
      </c>
      <c r="BI45" s="74">
        <v>0</v>
      </c>
      <c r="BJ45" s="74">
        <v>1.0810811</v>
      </c>
      <c r="BK45" s="74">
        <v>0</v>
      </c>
      <c r="BL45" s="74">
        <v>0</v>
      </c>
      <c r="BM45" s="74">
        <v>4.3487100000000001E-2</v>
      </c>
      <c r="BN45" s="74">
        <v>5.3153600000000002E-2</v>
      </c>
      <c r="BP45" s="84">
        <v>1938</v>
      </c>
    </row>
    <row r="46" spans="2:68">
      <c r="B46" s="84">
        <v>1939</v>
      </c>
      <c r="C46" s="74">
        <v>0.35137030000000002</v>
      </c>
      <c r="D46" s="74">
        <v>0</v>
      </c>
      <c r="E46" s="74">
        <v>0.63877360000000005</v>
      </c>
      <c r="F46" s="74">
        <v>0</v>
      </c>
      <c r="G46" s="74">
        <v>0</v>
      </c>
      <c r="H46" s="74">
        <v>0</v>
      </c>
      <c r="I46" s="74">
        <v>0</v>
      </c>
      <c r="J46" s="74">
        <v>0</v>
      </c>
      <c r="K46" s="74">
        <v>0</v>
      </c>
      <c r="L46" s="74">
        <v>0</v>
      </c>
      <c r="M46" s="74">
        <v>0</v>
      </c>
      <c r="N46" s="74">
        <v>0</v>
      </c>
      <c r="O46" s="74">
        <v>0</v>
      </c>
      <c r="P46" s="74">
        <v>0</v>
      </c>
      <c r="Q46" s="74">
        <v>0</v>
      </c>
      <c r="R46" s="74">
        <v>2.1598272000000001</v>
      </c>
      <c r="S46" s="74">
        <v>0</v>
      </c>
      <c r="T46" s="74">
        <v>0</v>
      </c>
      <c r="U46" s="74">
        <v>0.1135654</v>
      </c>
      <c r="V46" s="74">
        <v>0.12551609999999999</v>
      </c>
      <c r="X46" s="84">
        <v>1939</v>
      </c>
      <c r="Y46" s="74">
        <v>0</v>
      </c>
      <c r="Z46" s="74">
        <v>0</v>
      </c>
      <c r="AA46" s="74">
        <v>0</v>
      </c>
      <c r="AB46" s="74">
        <v>0</v>
      </c>
      <c r="AC46" s="74">
        <v>0.3359086</v>
      </c>
      <c r="AD46" s="74">
        <v>0</v>
      </c>
      <c r="AE46" s="74">
        <v>0</v>
      </c>
      <c r="AF46" s="74">
        <v>0</v>
      </c>
      <c r="AG46" s="74">
        <v>0</v>
      </c>
      <c r="AH46" s="74">
        <v>0.44444440000000002</v>
      </c>
      <c r="AI46" s="74">
        <v>0</v>
      </c>
      <c r="AJ46" s="74">
        <v>0</v>
      </c>
      <c r="AK46" s="74">
        <v>0</v>
      </c>
      <c r="AL46" s="74">
        <v>0</v>
      </c>
      <c r="AM46" s="74">
        <v>0</v>
      </c>
      <c r="AN46" s="74">
        <v>2.0242914999999999</v>
      </c>
      <c r="AO46" s="74">
        <v>0</v>
      </c>
      <c r="AP46" s="74">
        <v>0</v>
      </c>
      <c r="AQ46" s="74">
        <v>8.7067599999999995E-2</v>
      </c>
      <c r="AR46" s="74">
        <v>0.1077944</v>
      </c>
      <c r="AT46" s="84">
        <v>1939</v>
      </c>
      <c r="AU46" s="74">
        <v>0.17889089999999999</v>
      </c>
      <c r="AV46" s="74">
        <v>0</v>
      </c>
      <c r="AW46" s="74">
        <v>0.32294529999999999</v>
      </c>
      <c r="AX46" s="74">
        <v>0</v>
      </c>
      <c r="AY46" s="74">
        <v>0.1662787</v>
      </c>
      <c r="AZ46" s="74">
        <v>0</v>
      </c>
      <c r="BA46" s="74">
        <v>0</v>
      </c>
      <c r="BB46" s="74">
        <v>0</v>
      </c>
      <c r="BC46" s="74">
        <v>0</v>
      </c>
      <c r="BD46" s="74">
        <v>0.2228164</v>
      </c>
      <c r="BE46" s="74">
        <v>0</v>
      </c>
      <c r="BF46" s="74">
        <v>0</v>
      </c>
      <c r="BG46" s="74">
        <v>0</v>
      </c>
      <c r="BH46" s="74">
        <v>0</v>
      </c>
      <c r="BI46" s="74">
        <v>0</v>
      </c>
      <c r="BJ46" s="74">
        <v>2.0898642000000001</v>
      </c>
      <c r="BK46" s="74">
        <v>0</v>
      </c>
      <c r="BL46" s="74">
        <v>0</v>
      </c>
      <c r="BM46" s="74">
        <v>0.1004621</v>
      </c>
      <c r="BN46" s="74">
        <v>0.11698550000000001</v>
      </c>
      <c r="BP46" s="84">
        <v>1939</v>
      </c>
    </row>
    <row r="47" spans="2:68">
      <c r="B47" s="85">
        <v>1940</v>
      </c>
      <c r="C47" s="74">
        <v>0</v>
      </c>
      <c r="D47" s="74">
        <v>0</v>
      </c>
      <c r="E47" s="74">
        <v>0</v>
      </c>
      <c r="F47" s="74">
        <v>0</v>
      </c>
      <c r="G47" s="74">
        <v>0</v>
      </c>
      <c r="H47" s="74">
        <v>0</v>
      </c>
      <c r="I47" s="74">
        <v>0</v>
      </c>
      <c r="J47" s="74">
        <v>0</v>
      </c>
      <c r="K47" s="74">
        <v>0</v>
      </c>
      <c r="L47" s="74">
        <v>0</v>
      </c>
      <c r="M47" s="74">
        <v>0</v>
      </c>
      <c r="N47" s="74">
        <v>0</v>
      </c>
      <c r="O47" s="74">
        <v>0</v>
      </c>
      <c r="P47" s="74">
        <v>0</v>
      </c>
      <c r="Q47" s="74">
        <v>0</v>
      </c>
      <c r="R47" s="74">
        <v>0</v>
      </c>
      <c r="S47" s="74">
        <v>4.6082948999999997</v>
      </c>
      <c r="T47" s="74">
        <v>0</v>
      </c>
      <c r="U47" s="74">
        <v>2.8132600000000001E-2</v>
      </c>
      <c r="V47" s="74">
        <v>7.8346899999999997E-2</v>
      </c>
      <c r="X47" s="85">
        <v>1940</v>
      </c>
      <c r="Y47" s="74">
        <v>0</v>
      </c>
      <c r="Z47" s="74">
        <v>0.38008360000000002</v>
      </c>
      <c r="AA47" s="74">
        <v>0</v>
      </c>
      <c r="AB47" s="74">
        <v>0</v>
      </c>
      <c r="AC47" s="74">
        <v>0</v>
      </c>
      <c r="AD47" s="74">
        <v>0</v>
      </c>
      <c r="AE47" s="74">
        <v>0</v>
      </c>
      <c r="AF47" s="74">
        <v>0</v>
      </c>
      <c r="AG47" s="74">
        <v>0</v>
      </c>
      <c r="AH47" s="74">
        <v>0</v>
      </c>
      <c r="AI47" s="74">
        <v>0</v>
      </c>
      <c r="AJ47" s="74">
        <v>0</v>
      </c>
      <c r="AK47" s="74">
        <v>0</v>
      </c>
      <c r="AL47" s="74">
        <v>0</v>
      </c>
      <c r="AM47" s="74">
        <v>0</v>
      </c>
      <c r="AN47" s="74">
        <v>0</v>
      </c>
      <c r="AO47" s="74">
        <v>0</v>
      </c>
      <c r="AP47" s="74">
        <v>0</v>
      </c>
      <c r="AQ47" s="74">
        <v>2.8695200000000001E-2</v>
      </c>
      <c r="AR47" s="74">
        <v>2.64637E-2</v>
      </c>
      <c r="AT47" s="85">
        <v>1940</v>
      </c>
      <c r="AU47" s="74">
        <v>0</v>
      </c>
      <c r="AV47" s="74">
        <v>0.18642800000000001</v>
      </c>
      <c r="AW47" s="74">
        <v>0</v>
      </c>
      <c r="AX47" s="74">
        <v>0</v>
      </c>
      <c r="AY47" s="74">
        <v>0</v>
      </c>
      <c r="AZ47" s="74">
        <v>0</v>
      </c>
      <c r="BA47" s="74">
        <v>0</v>
      </c>
      <c r="BB47" s="74">
        <v>0</v>
      </c>
      <c r="BC47" s="74">
        <v>0</v>
      </c>
      <c r="BD47" s="74">
        <v>0</v>
      </c>
      <c r="BE47" s="74">
        <v>0</v>
      </c>
      <c r="BF47" s="74">
        <v>0</v>
      </c>
      <c r="BG47" s="74">
        <v>0</v>
      </c>
      <c r="BH47" s="74">
        <v>0</v>
      </c>
      <c r="BI47" s="74">
        <v>0</v>
      </c>
      <c r="BJ47" s="74">
        <v>0</v>
      </c>
      <c r="BK47" s="74">
        <v>2.1008403000000002</v>
      </c>
      <c r="BL47" s="74">
        <v>0</v>
      </c>
      <c r="BM47" s="74">
        <v>2.8411100000000002E-2</v>
      </c>
      <c r="BN47" s="74">
        <v>4.8697200000000003E-2</v>
      </c>
      <c r="BP47" s="85">
        <v>1940</v>
      </c>
    </row>
    <row r="48" spans="2:68">
      <c r="B48" s="85">
        <v>1941</v>
      </c>
      <c r="C48" s="74">
        <v>0</v>
      </c>
      <c r="D48" s="74">
        <v>0</v>
      </c>
      <c r="E48" s="74">
        <v>0</v>
      </c>
      <c r="F48" s="74">
        <v>0</v>
      </c>
      <c r="G48" s="74">
        <v>0</v>
      </c>
      <c r="H48" s="74">
        <v>0</v>
      </c>
      <c r="I48" s="74">
        <v>0</v>
      </c>
      <c r="J48" s="74">
        <v>0</v>
      </c>
      <c r="K48" s="74">
        <v>0</v>
      </c>
      <c r="L48" s="74">
        <v>0</v>
      </c>
      <c r="M48" s="74">
        <v>0</v>
      </c>
      <c r="N48" s="74">
        <v>0</v>
      </c>
      <c r="O48" s="74">
        <v>0</v>
      </c>
      <c r="P48" s="74">
        <v>0</v>
      </c>
      <c r="Q48" s="74">
        <v>0</v>
      </c>
      <c r="R48" s="74">
        <v>2.0920502000000001</v>
      </c>
      <c r="S48" s="74">
        <v>8.6580086999999999</v>
      </c>
      <c r="T48" s="74">
        <v>0</v>
      </c>
      <c r="U48" s="74">
        <v>8.3693699999999996E-2</v>
      </c>
      <c r="V48" s="74">
        <v>0.20316519999999999</v>
      </c>
      <c r="X48" s="85">
        <v>1941</v>
      </c>
      <c r="Y48" s="74">
        <v>0.69276070000000001</v>
      </c>
      <c r="Z48" s="74">
        <v>0</v>
      </c>
      <c r="AA48" s="74">
        <v>0</v>
      </c>
      <c r="AB48" s="74">
        <v>0</v>
      </c>
      <c r="AC48" s="74">
        <v>0</v>
      </c>
      <c r="AD48" s="74">
        <v>0</v>
      </c>
      <c r="AE48" s="74">
        <v>0</v>
      </c>
      <c r="AF48" s="74">
        <v>0</v>
      </c>
      <c r="AG48" s="74">
        <v>0</v>
      </c>
      <c r="AH48" s="74">
        <v>0</v>
      </c>
      <c r="AI48" s="74">
        <v>0</v>
      </c>
      <c r="AJ48" s="74">
        <v>0</v>
      </c>
      <c r="AK48" s="74">
        <v>0</v>
      </c>
      <c r="AL48" s="74">
        <v>0.95510980000000001</v>
      </c>
      <c r="AM48" s="74">
        <v>0</v>
      </c>
      <c r="AN48" s="74">
        <v>1.9120459000000001</v>
      </c>
      <c r="AO48" s="74">
        <v>3.649635</v>
      </c>
      <c r="AP48" s="74">
        <v>19.047619000000001</v>
      </c>
      <c r="AQ48" s="74">
        <v>0.19855900000000001</v>
      </c>
      <c r="AR48" s="74">
        <v>0.45278020000000002</v>
      </c>
      <c r="AT48" s="85">
        <v>1941</v>
      </c>
      <c r="AU48" s="74">
        <v>0.33978930000000002</v>
      </c>
      <c r="AV48" s="74">
        <v>0</v>
      </c>
      <c r="AW48" s="74">
        <v>0</v>
      </c>
      <c r="AX48" s="74">
        <v>0</v>
      </c>
      <c r="AY48" s="74">
        <v>0</v>
      </c>
      <c r="AZ48" s="74">
        <v>0</v>
      </c>
      <c r="BA48" s="74">
        <v>0</v>
      </c>
      <c r="BB48" s="74">
        <v>0</v>
      </c>
      <c r="BC48" s="74">
        <v>0</v>
      </c>
      <c r="BD48" s="74">
        <v>0</v>
      </c>
      <c r="BE48" s="74">
        <v>0</v>
      </c>
      <c r="BF48" s="74">
        <v>0</v>
      </c>
      <c r="BG48" s="74">
        <v>0</v>
      </c>
      <c r="BH48" s="74">
        <v>0.49236829999999998</v>
      </c>
      <c r="BI48" s="74">
        <v>0</v>
      </c>
      <c r="BJ48" s="74">
        <v>1.9980020000000001</v>
      </c>
      <c r="BK48" s="74">
        <v>5.9405941000000002</v>
      </c>
      <c r="BL48" s="74">
        <v>11.111110999999999</v>
      </c>
      <c r="BM48" s="74">
        <v>0.140649</v>
      </c>
      <c r="BN48" s="74">
        <v>0.34601140000000002</v>
      </c>
      <c r="BP48" s="85">
        <v>1941</v>
      </c>
    </row>
    <row r="49" spans="2:68">
      <c r="B49" s="85">
        <v>1942</v>
      </c>
      <c r="C49" s="74">
        <v>0.32144010000000001</v>
      </c>
      <c r="D49" s="74">
        <v>0</v>
      </c>
      <c r="E49" s="74">
        <v>0</v>
      </c>
      <c r="F49" s="74">
        <v>0</v>
      </c>
      <c r="G49" s="74">
        <v>0</v>
      </c>
      <c r="H49" s="74">
        <v>0</v>
      </c>
      <c r="I49" s="74">
        <v>0</v>
      </c>
      <c r="J49" s="74">
        <v>0</v>
      </c>
      <c r="K49" s="74">
        <v>0</v>
      </c>
      <c r="L49" s="74">
        <v>0</v>
      </c>
      <c r="M49" s="74">
        <v>0</v>
      </c>
      <c r="N49" s="74">
        <v>0</v>
      </c>
      <c r="O49" s="74">
        <v>0</v>
      </c>
      <c r="P49" s="74">
        <v>1.0050250999999999</v>
      </c>
      <c r="Q49" s="74">
        <v>0</v>
      </c>
      <c r="R49" s="74">
        <v>0</v>
      </c>
      <c r="S49" s="74">
        <v>4.2194092999999997</v>
      </c>
      <c r="T49" s="74">
        <v>0</v>
      </c>
      <c r="U49" s="74">
        <v>8.3017400000000005E-2</v>
      </c>
      <c r="V49" s="74">
        <v>0.1283021</v>
      </c>
      <c r="X49" s="85">
        <v>1942</v>
      </c>
      <c r="Y49" s="74">
        <v>0</v>
      </c>
      <c r="Z49" s="74">
        <v>0.38051750000000001</v>
      </c>
      <c r="AA49" s="74">
        <v>0</v>
      </c>
      <c r="AB49" s="74">
        <v>0</v>
      </c>
      <c r="AC49" s="74">
        <v>0.3299241</v>
      </c>
      <c r="AD49" s="74">
        <v>0</v>
      </c>
      <c r="AE49" s="74">
        <v>0</v>
      </c>
      <c r="AF49" s="74">
        <v>0</v>
      </c>
      <c r="AG49" s="74">
        <v>0</v>
      </c>
      <c r="AH49" s="74">
        <v>0</v>
      </c>
      <c r="AI49" s="74">
        <v>0</v>
      </c>
      <c r="AJ49" s="74">
        <v>0</v>
      </c>
      <c r="AK49" s="74">
        <v>0.70671379999999995</v>
      </c>
      <c r="AL49" s="74">
        <v>0</v>
      </c>
      <c r="AM49" s="74">
        <v>0</v>
      </c>
      <c r="AN49" s="74">
        <v>0</v>
      </c>
      <c r="AO49" s="74">
        <v>0</v>
      </c>
      <c r="AP49" s="74">
        <v>0</v>
      </c>
      <c r="AQ49" s="74">
        <v>8.4104300000000007E-2</v>
      </c>
      <c r="AR49" s="74">
        <v>7.8552800000000006E-2</v>
      </c>
      <c r="AT49" s="85">
        <v>1942</v>
      </c>
      <c r="AU49" s="74">
        <v>0.16388069999999999</v>
      </c>
      <c r="AV49" s="74">
        <v>0.1867762</v>
      </c>
      <c r="AW49" s="74">
        <v>0</v>
      </c>
      <c r="AX49" s="74">
        <v>0</v>
      </c>
      <c r="AY49" s="74">
        <v>0.163212</v>
      </c>
      <c r="AZ49" s="74">
        <v>0</v>
      </c>
      <c r="BA49" s="74">
        <v>0</v>
      </c>
      <c r="BB49" s="74">
        <v>0</v>
      </c>
      <c r="BC49" s="74">
        <v>0</v>
      </c>
      <c r="BD49" s="74">
        <v>0</v>
      </c>
      <c r="BE49" s="74">
        <v>0</v>
      </c>
      <c r="BF49" s="74">
        <v>0</v>
      </c>
      <c r="BG49" s="74">
        <v>0.35688789999999998</v>
      </c>
      <c r="BH49" s="74">
        <v>0.48496610000000001</v>
      </c>
      <c r="BI49" s="74">
        <v>0</v>
      </c>
      <c r="BJ49" s="74">
        <v>0</v>
      </c>
      <c r="BK49" s="74">
        <v>1.9193857999999999</v>
      </c>
      <c r="BL49" s="74">
        <v>0</v>
      </c>
      <c r="BM49" s="74">
        <v>8.3557300000000001E-2</v>
      </c>
      <c r="BN49" s="74">
        <v>9.9573300000000003E-2</v>
      </c>
      <c r="BP49" s="85">
        <v>1942</v>
      </c>
    </row>
    <row r="50" spans="2:68">
      <c r="B50" s="85">
        <v>1943</v>
      </c>
      <c r="C50" s="74">
        <v>0</v>
      </c>
      <c r="D50" s="74">
        <v>0</v>
      </c>
      <c r="E50" s="74">
        <v>0</v>
      </c>
      <c r="F50" s="74">
        <v>0</v>
      </c>
      <c r="G50" s="74">
        <v>0.32</v>
      </c>
      <c r="H50" s="74">
        <v>0</v>
      </c>
      <c r="I50" s="74">
        <v>0</v>
      </c>
      <c r="J50" s="74">
        <v>0</v>
      </c>
      <c r="K50" s="74">
        <v>0</v>
      </c>
      <c r="L50" s="74">
        <v>0</v>
      </c>
      <c r="M50" s="74">
        <v>0.46468399999999999</v>
      </c>
      <c r="N50" s="74">
        <v>0</v>
      </c>
      <c r="O50" s="74">
        <v>0</v>
      </c>
      <c r="P50" s="74">
        <v>0</v>
      </c>
      <c r="Q50" s="74">
        <v>0</v>
      </c>
      <c r="R50" s="74">
        <v>0</v>
      </c>
      <c r="S50" s="74">
        <v>0</v>
      </c>
      <c r="T50" s="74">
        <v>0</v>
      </c>
      <c r="U50" s="74">
        <v>5.5029700000000001E-2</v>
      </c>
      <c r="V50" s="74">
        <v>5.2604400000000003E-2</v>
      </c>
      <c r="X50" s="85">
        <v>1943</v>
      </c>
      <c r="Y50" s="74">
        <v>0.32647730000000003</v>
      </c>
      <c r="Z50" s="74">
        <v>0</v>
      </c>
      <c r="AA50" s="74">
        <v>0</v>
      </c>
      <c r="AB50" s="74">
        <v>0</v>
      </c>
      <c r="AC50" s="74">
        <v>0</v>
      </c>
      <c r="AD50" s="74">
        <v>0</v>
      </c>
      <c r="AE50" s="74">
        <v>0</v>
      </c>
      <c r="AF50" s="74">
        <v>0.40112310000000001</v>
      </c>
      <c r="AG50" s="74">
        <v>0</v>
      </c>
      <c r="AH50" s="74">
        <v>0</v>
      </c>
      <c r="AI50" s="74">
        <v>0</v>
      </c>
      <c r="AJ50" s="74">
        <v>0</v>
      </c>
      <c r="AK50" s="74">
        <v>0</v>
      </c>
      <c r="AL50" s="74">
        <v>0</v>
      </c>
      <c r="AM50" s="74">
        <v>1.2004802000000001</v>
      </c>
      <c r="AN50" s="74">
        <v>1.8050542000000001</v>
      </c>
      <c r="AO50" s="74">
        <v>6.8027211000000003</v>
      </c>
      <c r="AP50" s="74">
        <v>0</v>
      </c>
      <c r="AQ50" s="74">
        <v>0.1666435</v>
      </c>
      <c r="AR50" s="74">
        <v>0.25581939999999997</v>
      </c>
      <c r="AT50" s="85">
        <v>1943</v>
      </c>
      <c r="AU50" s="74">
        <v>0.16007679999999999</v>
      </c>
      <c r="AV50" s="74">
        <v>0</v>
      </c>
      <c r="AW50" s="74">
        <v>0</v>
      </c>
      <c r="AX50" s="74">
        <v>0</v>
      </c>
      <c r="AY50" s="74">
        <v>0.1610047</v>
      </c>
      <c r="AZ50" s="74">
        <v>0</v>
      </c>
      <c r="BA50" s="74">
        <v>0</v>
      </c>
      <c r="BB50" s="74">
        <v>0.19290119999999999</v>
      </c>
      <c r="BC50" s="74">
        <v>0</v>
      </c>
      <c r="BD50" s="74">
        <v>0</v>
      </c>
      <c r="BE50" s="74">
        <v>0.2319647</v>
      </c>
      <c r="BF50" s="74">
        <v>0</v>
      </c>
      <c r="BG50" s="74">
        <v>0</v>
      </c>
      <c r="BH50" s="74">
        <v>0</v>
      </c>
      <c r="BI50" s="74">
        <v>0.63171189999999999</v>
      </c>
      <c r="BJ50" s="74">
        <v>0.96711800000000003</v>
      </c>
      <c r="BK50" s="74">
        <v>3.7243947999999998</v>
      </c>
      <c r="BL50" s="74">
        <v>0</v>
      </c>
      <c r="BM50" s="74">
        <v>0.1105751</v>
      </c>
      <c r="BN50" s="74">
        <v>0.1617113</v>
      </c>
      <c r="BP50" s="85">
        <v>1943</v>
      </c>
    </row>
    <row r="51" spans="2:68">
      <c r="B51" s="85">
        <v>1944</v>
      </c>
      <c r="C51" s="74">
        <v>0</v>
      </c>
      <c r="D51" s="74">
        <v>0</v>
      </c>
      <c r="E51" s="74">
        <v>0</v>
      </c>
      <c r="F51" s="74">
        <v>0</v>
      </c>
      <c r="G51" s="74">
        <v>0</v>
      </c>
      <c r="H51" s="74">
        <v>0</v>
      </c>
      <c r="I51" s="74">
        <v>0</v>
      </c>
      <c r="J51" s="74">
        <v>0</v>
      </c>
      <c r="K51" s="74">
        <v>0</v>
      </c>
      <c r="L51" s="74">
        <v>0.45578849999999999</v>
      </c>
      <c r="M51" s="74">
        <v>0</v>
      </c>
      <c r="N51" s="74">
        <v>0</v>
      </c>
      <c r="O51" s="74">
        <v>0</v>
      </c>
      <c r="P51" s="74">
        <v>0</v>
      </c>
      <c r="Q51" s="74">
        <v>0</v>
      </c>
      <c r="R51" s="74">
        <v>2.0746888000000001</v>
      </c>
      <c r="S51" s="74">
        <v>0</v>
      </c>
      <c r="T51" s="74">
        <v>0</v>
      </c>
      <c r="U51" s="74">
        <v>5.4550899999999999E-2</v>
      </c>
      <c r="V51" s="74">
        <v>8.7400800000000001E-2</v>
      </c>
      <c r="X51" s="85">
        <v>1944</v>
      </c>
      <c r="Y51" s="74">
        <v>0.31094529999999998</v>
      </c>
      <c r="Z51" s="74">
        <v>0</v>
      </c>
      <c r="AA51" s="74">
        <v>0</v>
      </c>
      <c r="AB51" s="74">
        <v>0</v>
      </c>
      <c r="AC51" s="74">
        <v>0</v>
      </c>
      <c r="AD51" s="74">
        <v>0</v>
      </c>
      <c r="AE51" s="74">
        <v>0</v>
      </c>
      <c r="AF51" s="74">
        <v>0</v>
      </c>
      <c r="AG51" s="74">
        <v>0</v>
      </c>
      <c r="AH51" s="74">
        <v>0</v>
      </c>
      <c r="AI51" s="74">
        <v>0</v>
      </c>
      <c r="AJ51" s="74">
        <v>0</v>
      </c>
      <c r="AK51" s="74">
        <v>0</v>
      </c>
      <c r="AL51" s="74">
        <v>0.88731139999999997</v>
      </c>
      <c r="AM51" s="74">
        <v>0</v>
      </c>
      <c r="AN51" s="74">
        <v>1.754386</v>
      </c>
      <c r="AO51" s="74">
        <v>0</v>
      </c>
      <c r="AP51" s="74">
        <v>7.8125</v>
      </c>
      <c r="AQ51" s="74">
        <v>0.1097876</v>
      </c>
      <c r="AR51" s="74">
        <v>0.20540849999999999</v>
      </c>
      <c r="AT51" s="85">
        <v>1944</v>
      </c>
      <c r="AU51" s="74">
        <v>0.1524623</v>
      </c>
      <c r="AV51" s="74">
        <v>0</v>
      </c>
      <c r="AW51" s="74">
        <v>0</v>
      </c>
      <c r="AX51" s="74">
        <v>0</v>
      </c>
      <c r="AY51" s="74">
        <v>0</v>
      </c>
      <c r="AZ51" s="74">
        <v>0</v>
      </c>
      <c r="BA51" s="74">
        <v>0</v>
      </c>
      <c r="BB51" s="74">
        <v>0</v>
      </c>
      <c r="BC51" s="74">
        <v>0</v>
      </c>
      <c r="BD51" s="74">
        <v>0.2254283</v>
      </c>
      <c r="BE51" s="74">
        <v>0</v>
      </c>
      <c r="BF51" s="74">
        <v>0</v>
      </c>
      <c r="BG51" s="74">
        <v>0</v>
      </c>
      <c r="BH51" s="74">
        <v>0.46104200000000001</v>
      </c>
      <c r="BI51" s="74">
        <v>0</v>
      </c>
      <c r="BJ51" s="74">
        <v>1.9011407</v>
      </c>
      <c r="BK51" s="74">
        <v>0</v>
      </c>
      <c r="BL51" s="74">
        <v>4.6948356999999996</v>
      </c>
      <c r="BM51" s="74">
        <v>8.2082699999999995E-2</v>
      </c>
      <c r="BN51" s="74">
        <v>0.15706020000000001</v>
      </c>
      <c r="BP51" s="85">
        <v>1944</v>
      </c>
    </row>
    <row r="52" spans="2:68">
      <c r="B52" s="85">
        <v>1945</v>
      </c>
      <c r="C52" s="74">
        <v>0</v>
      </c>
      <c r="D52" s="74">
        <v>0</v>
      </c>
      <c r="E52" s="74">
        <v>0</v>
      </c>
      <c r="F52" s="74">
        <v>0</v>
      </c>
      <c r="G52" s="74">
        <v>0</v>
      </c>
      <c r="H52" s="74">
        <v>0</v>
      </c>
      <c r="I52" s="74">
        <v>0</v>
      </c>
      <c r="J52" s="74">
        <v>0</v>
      </c>
      <c r="K52" s="74">
        <v>0</v>
      </c>
      <c r="L52" s="74">
        <v>0</v>
      </c>
      <c r="M52" s="74">
        <v>0</v>
      </c>
      <c r="N52" s="74">
        <v>0.51519839999999995</v>
      </c>
      <c r="O52" s="74">
        <v>0</v>
      </c>
      <c r="P52" s="74">
        <v>0</v>
      </c>
      <c r="Q52" s="74">
        <v>0</v>
      </c>
      <c r="R52" s="74">
        <v>0</v>
      </c>
      <c r="S52" s="74">
        <v>0</v>
      </c>
      <c r="T52" s="74">
        <v>0</v>
      </c>
      <c r="U52" s="74">
        <v>2.7003699999999999E-2</v>
      </c>
      <c r="V52" s="74">
        <v>2.6772000000000001E-2</v>
      </c>
      <c r="X52" s="85">
        <v>1945</v>
      </c>
      <c r="Y52" s="74">
        <v>0</v>
      </c>
      <c r="Z52" s="74">
        <v>0</v>
      </c>
      <c r="AA52" s="74">
        <v>0</v>
      </c>
      <c r="AB52" s="74">
        <v>0</v>
      </c>
      <c r="AC52" s="74">
        <v>0</v>
      </c>
      <c r="AD52" s="74">
        <v>0</v>
      </c>
      <c r="AE52" s="74">
        <v>0</v>
      </c>
      <c r="AF52" s="74">
        <v>0</v>
      </c>
      <c r="AG52" s="74">
        <v>0</v>
      </c>
      <c r="AH52" s="74">
        <v>0</v>
      </c>
      <c r="AI52" s="74">
        <v>0</v>
      </c>
      <c r="AJ52" s="74">
        <v>0</v>
      </c>
      <c r="AK52" s="74">
        <v>0</v>
      </c>
      <c r="AL52" s="74">
        <v>0.84817640000000005</v>
      </c>
      <c r="AM52" s="74">
        <v>0</v>
      </c>
      <c r="AN52" s="74">
        <v>1.6949152999999999</v>
      </c>
      <c r="AO52" s="74">
        <v>0</v>
      </c>
      <c r="AP52" s="74">
        <v>0</v>
      </c>
      <c r="AQ52" s="74">
        <v>5.4222600000000003E-2</v>
      </c>
      <c r="AR52" s="74">
        <v>7.5162900000000005E-2</v>
      </c>
      <c r="AT52" s="85">
        <v>1945</v>
      </c>
      <c r="AU52" s="74">
        <v>0</v>
      </c>
      <c r="AV52" s="74">
        <v>0</v>
      </c>
      <c r="AW52" s="74">
        <v>0</v>
      </c>
      <c r="AX52" s="74">
        <v>0</v>
      </c>
      <c r="AY52" s="74">
        <v>0</v>
      </c>
      <c r="AZ52" s="74">
        <v>0</v>
      </c>
      <c r="BA52" s="74">
        <v>0</v>
      </c>
      <c r="BB52" s="74">
        <v>0</v>
      </c>
      <c r="BC52" s="74">
        <v>0</v>
      </c>
      <c r="BD52" s="74">
        <v>0</v>
      </c>
      <c r="BE52" s="74">
        <v>0</v>
      </c>
      <c r="BF52" s="74">
        <v>0.25779839999999998</v>
      </c>
      <c r="BG52" s="74">
        <v>0</v>
      </c>
      <c r="BH52" s="74">
        <v>0.44189129999999999</v>
      </c>
      <c r="BI52" s="74">
        <v>0</v>
      </c>
      <c r="BJ52" s="74">
        <v>0.92165900000000001</v>
      </c>
      <c r="BK52" s="74">
        <v>0</v>
      </c>
      <c r="BL52" s="74">
        <v>0</v>
      </c>
      <c r="BM52" s="74">
        <v>4.05861E-2</v>
      </c>
      <c r="BN52" s="74">
        <v>5.3588799999999999E-2</v>
      </c>
      <c r="BP52" s="85">
        <v>1945</v>
      </c>
    </row>
    <row r="53" spans="2:68">
      <c r="B53" s="85">
        <v>1946</v>
      </c>
      <c r="C53" s="74">
        <v>0</v>
      </c>
      <c r="D53" s="74">
        <v>0</v>
      </c>
      <c r="E53" s="74">
        <v>0</v>
      </c>
      <c r="F53" s="74">
        <v>0</v>
      </c>
      <c r="G53" s="74">
        <v>0.32010240000000001</v>
      </c>
      <c r="H53" s="74">
        <v>0</v>
      </c>
      <c r="I53" s="74">
        <v>0</v>
      </c>
      <c r="J53" s="74">
        <v>0</v>
      </c>
      <c r="K53" s="74">
        <v>0</v>
      </c>
      <c r="L53" s="74">
        <v>0</v>
      </c>
      <c r="M53" s="74">
        <v>0</v>
      </c>
      <c r="N53" s="74">
        <v>0</v>
      </c>
      <c r="O53" s="74">
        <v>0</v>
      </c>
      <c r="P53" s="74">
        <v>0</v>
      </c>
      <c r="Q53" s="74">
        <v>0</v>
      </c>
      <c r="R53" s="74">
        <v>0</v>
      </c>
      <c r="S53" s="74">
        <v>0</v>
      </c>
      <c r="T53" s="74">
        <v>0</v>
      </c>
      <c r="U53" s="74">
        <v>2.6741500000000001E-2</v>
      </c>
      <c r="V53" s="74">
        <v>2.1475299999999999E-2</v>
      </c>
      <c r="X53" s="85">
        <v>1946</v>
      </c>
      <c r="Y53" s="74">
        <v>0</v>
      </c>
      <c r="Z53" s="74">
        <v>0.34867500000000001</v>
      </c>
      <c r="AA53" s="74">
        <v>0</v>
      </c>
      <c r="AB53" s="74">
        <v>0</v>
      </c>
      <c r="AC53" s="74">
        <v>0</v>
      </c>
      <c r="AD53" s="74">
        <v>0</v>
      </c>
      <c r="AE53" s="74">
        <v>0</v>
      </c>
      <c r="AF53" s="74">
        <v>0</v>
      </c>
      <c r="AG53" s="74">
        <v>0</v>
      </c>
      <c r="AH53" s="74">
        <v>0</v>
      </c>
      <c r="AI53" s="74">
        <v>0</v>
      </c>
      <c r="AJ53" s="74">
        <v>0</v>
      </c>
      <c r="AK53" s="74">
        <v>0</v>
      </c>
      <c r="AL53" s="74">
        <v>0</v>
      </c>
      <c r="AM53" s="74">
        <v>0</v>
      </c>
      <c r="AN53" s="74">
        <v>0</v>
      </c>
      <c r="AO53" s="74">
        <v>3.0581040000000002</v>
      </c>
      <c r="AP53" s="74">
        <v>6.4516128999999998</v>
      </c>
      <c r="AQ53" s="74">
        <v>8.0523899999999995E-2</v>
      </c>
      <c r="AR53" s="74">
        <v>0.16441420000000001</v>
      </c>
      <c r="AT53" s="85">
        <v>1946</v>
      </c>
      <c r="AU53" s="74">
        <v>0</v>
      </c>
      <c r="AV53" s="74">
        <v>0.17135020000000001</v>
      </c>
      <c r="AW53" s="74">
        <v>0</v>
      </c>
      <c r="AX53" s="74">
        <v>0</v>
      </c>
      <c r="AY53" s="74">
        <v>0.1598465</v>
      </c>
      <c r="AZ53" s="74">
        <v>0</v>
      </c>
      <c r="BA53" s="74">
        <v>0</v>
      </c>
      <c r="BB53" s="74">
        <v>0</v>
      </c>
      <c r="BC53" s="74">
        <v>0</v>
      </c>
      <c r="BD53" s="74">
        <v>0</v>
      </c>
      <c r="BE53" s="74">
        <v>0</v>
      </c>
      <c r="BF53" s="74">
        <v>0</v>
      </c>
      <c r="BG53" s="74">
        <v>0</v>
      </c>
      <c r="BH53" s="74">
        <v>0</v>
      </c>
      <c r="BI53" s="74">
        <v>0</v>
      </c>
      <c r="BJ53" s="74">
        <v>0</v>
      </c>
      <c r="BK53" s="74">
        <v>1.6977929</v>
      </c>
      <c r="BL53" s="74">
        <v>3.8314176</v>
      </c>
      <c r="BM53" s="74">
        <v>5.3582699999999997E-2</v>
      </c>
      <c r="BN53" s="74">
        <v>0.1038661</v>
      </c>
      <c r="BP53" s="85">
        <v>1946</v>
      </c>
    </row>
    <row r="54" spans="2:68">
      <c r="B54" s="85">
        <v>1947</v>
      </c>
      <c r="C54" s="74">
        <v>0</v>
      </c>
      <c r="D54" s="74">
        <v>0</v>
      </c>
      <c r="E54" s="74">
        <v>0</v>
      </c>
      <c r="F54" s="74">
        <v>0</v>
      </c>
      <c r="G54" s="74">
        <v>0</v>
      </c>
      <c r="H54" s="74">
        <v>0</v>
      </c>
      <c r="I54" s="74">
        <v>0</v>
      </c>
      <c r="J54" s="74">
        <v>0</v>
      </c>
      <c r="K54" s="74">
        <v>0</v>
      </c>
      <c r="L54" s="74">
        <v>0</v>
      </c>
      <c r="M54" s="74">
        <v>0</v>
      </c>
      <c r="N54" s="74">
        <v>0</v>
      </c>
      <c r="O54" s="74">
        <v>0</v>
      </c>
      <c r="P54" s="74">
        <v>0</v>
      </c>
      <c r="Q54" s="74">
        <v>0</v>
      </c>
      <c r="R54" s="74">
        <v>0</v>
      </c>
      <c r="S54" s="74">
        <v>0</v>
      </c>
      <c r="T54" s="74">
        <v>0</v>
      </c>
      <c r="U54" s="74">
        <v>0</v>
      </c>
      <c r="V54" s="74" t="s">
        <v>211</v>
      </c>
      <c r="X54" s="85">
        <v>1947</v>
      </c>
      <c r="Y54" s="74">
        <v>0</v>
      </c>
      <c r="Z54" s="74">
        <v>0</v>
      </c>
      <c r="AA54" s="74">
        <v>0</v>
      </c>
      <c r="AB54" s="74">
        <v>0</v>
      </c>
      <c r="AC54" s="74">
        <v>0</v>
      </c>
      <c r="AD54" s="74">
        <v>0</v>
      </c>
      <c r="AE54" s="74">
        <v>0</v>
      </c>
      <c r="AF54" s="74">
        <v>0</v>
      </c>
      <c r="AG54" s="74">
        <v>0</v>
      </c>
      <c r="AH54" s="74">
        <v>0</v>
      </c>
      <c r="AI54" s="74">
        <v>0</v>
      </c>
      <c r="AJ54" s="74">
        <v>0</v>
      </c>
      <c r="AK54" s="74">
        <v>0</v>
      </c>
      <c r="AL54" s="74">
        <v>0</v>
      </c>
      <c r="AM54" s="74">
        <v>0</v>
      </c>
      <c r="AN54" s="74">
        <v>0</v>
      </c>
      <c r="AO54" s="74">
        <v>0</v>
      </c>
      <c r="AP54" s="74">
        <v>0</v>
      </c>
      <c r="AQ54" s="74">
        <v>0</v>
      </c>
      <c r="AR54" s="74" t="s">
        <v>211</v>
      </c>
      <c r="AT54" s="85">
        <v>1947</v>
      </c>
      <c r="AU54" s="74">
        <v>0</v>
      </c>
      <c r="AV54" s="74">
        <v>0</v>
      </c>
      <c r="AW54" s="74">
        <v>0</v>
      </c>
      <c r="AX54" s="74">
        <v>0</v>
      </c>
      <c r="AY54" s="74">
        <v>0</v>
      </c>
      <c r="AZ54" s="74">
        <v>0</v>
      </c>
      <c r="BA54" s="74">
        <v>0</v>
      </c>
      <c r="BB54" s="74">
        <v>0</v>
      </c>
      <c r="BC54" s="74">
        <v>0</v>
      </c>
      <c r="BD54" s="74">
        <v>0</v>
      </c>
      <c r="BE54" s="74">
        <v>0</v>
      </c>
      <c r="BF54" s="74">
        <v>0</v>
      </c>
      <c r="BG54" s="74">
        <v>0</v>
      </c>
      <c r="BH54" s="74">
        <v>0</v>
      </c>
      <c r="BI54" s="74">
        <v>0</v>
      </c>
      <c r="BJ54" s="74">
        <v>0</v>
      </c>
      <c r="BK54" s="74">
        <v>0</v>
      </c>
      <c r="BL54" s="74">
        <v>0</v>
      </c>
      <c r="BM54" s="74">
        <v>0</v>
      </c>
      <c r="BN54" s="74" t="s">
        <v>211</v>
      </c>
      <c r="BP54" s="85">
        <v>1947</v>
      </c>
    </row>
    <row r="55" spans="2:68">
      <c r="B55" s="85">
        <v>1948</v>
      </c>
      <c r="C55" s="74">
        <v>0</v>
      </c>
      <c r="D55" s="74">
        <v>0</v>
      </c>
      <c r="E55" s="74">
        <v>0</v>
      </c>
      <c r="F55" s="74">
        <v>0</v>
      </c>
      <c r="G55" s="74">
        <v>0</v>
      </c>
      <c r="H55" s="74">
        <v>0</v>
      </c>
      <c r="I55" s="74">
        <v>0</v>
      </c>
      <c r="J55" s="74">
        <v>0</v>
      </c>
      <c r="K55" s="74">
        <v>0</v>
      </c>
      <c r="L55" s="74">
        <v>0</v>
      </c>
      <c r="M55" s="74">
        <v>0</v>
      </c>
      <c r="N55" s="74">
        <v>0</v>
      </c>
      <c r="O55" s="74">
        <v>0</v>
      </c>
      <c r="P55" s="74">
        <v>0</v>
      </c>
      <c r="Q55" s="74">
        <v>1.270648</v>
      </c>
      <c r="R55" s="74">
        <v>0</v>
      </c>
      <c r="S55" s="74">
        <v>3.7878788000000001</v>
      </c>
      <c r="T55" s="74">
        <v>0</v>
      </c>
      <c r="U55" s="74">
        <v>5.17438E-2</v>
      </c>
      <c r="V55" s="74">
        <v>0.1061825</v>
      </c>
      <c r="X55" s="85">
        <v>1948</v>
      </c>
      <c r="Y55" s="74">
        <v>0</v>
      </c>
      <c r="Z55" s="74">
        <v>0</v>
      </c>
      <c r="AA55" s="74">
        <v>0</v>
      </c>
      <c r="AB55" s="74">
        <v>0</v>
      </c>
      <c r="AC55" s="74">
        <v>0</v>
      </c>
      <c r="AD55" s="74">
        <v>0</v>
      </c>
      <c r="AE55" s="74">
        <v>0</v>
      </c>
      <c r="AF55" s="74">
        <v>0</v>
      </c>
      <c r="AG55" s="74">
        <v>0</v>
      </c>
      <c r="AH55" s="74">
        <v>0</v>
      </c>
      <c r="AI55" s="74">
        <v>0</v>
      </c>
      <c r="AJ55" s="74">
        <v>0.48732940000000002</v>
      </c>
      <c r="AK55" s="74">
        <v>0</v>
      </c>
      <c r="AL55" s="74">
        <v>0</v>
      </c>
      <c r="AM55" s="74">
        <v>0</v>
      </c>
      <c r="AN55" s="74">
        <v>0</v>
      </c>
      <c r="AO55" s="74">
        <v>0</v>
      </c>
      <c r="AP55" s="74">
        <v>0</v>
      </c>
      <c r="AQ55" s="74">
        <v>2.6017999999999999E-2</v>
      </c>
      <c r="AR55" s="74">
        <v>2.53238E-2</v>
      </c>
      <c r="AT55" s="85">
        <v>1948</v>
      </c>
      <c r="AU55" s="74">
        <v>0</v>
      </c>
      <c r="AV55" s="74">
        <v>0</v>
      </c>
      <c r="AW55" s="74">
        <v>0</v>
      </c>
      <c r="AX55" s="74">
        <v>0</v>
      </c>
      <c r="AY55" s="74">
        <v>0</v>
      </c>
      <c r="AZ55" s="74">
        <v>0</v>
      </c>
      <c r="BA55" s="74">
        <v>0</v>
      </c>
      <c r="BB55" s="74">
        <v>0</v>
      </c>
      <c r="BC55" s="74">
        <v>0</v>
      </c>
      <c r="BD55" s="74">
        <v>0</v>
      </c>
      <c r="BE55" s="74">
        <v>0</v>
      </c>
      <c r="BF55" s="74">
        <v>0.2465483</v>
      </c>
      <c r="BG55" s="74">
        <v>0</v>
      </c>
      <c r="BH55" s="74">
        <v>0</v>
      </c>
      <c r="BI55" s="74">
        <v>0.58719909999999997</v>
      </c>
      <c r="BJ55" s="74">
        <v>0</v>
      </c>
      <c r="BK55" s="74">
        <v>1.6366612</v>
      </c>
      <c r="BL55" s="74">
        <v>0</v>
      </c>
      <c r="BM55" s="74">
        <v>3.8917100000000003E-2</v>
      </c>
      <c r="BN55" s="74">
        <v>5.9946399999999997E-2</v>
      </c>
      <c r="BP55" s="85">
        <v>1948</v>
      </c>
    </row>
    <row r="56" spans="2:68">
      <c r="B56" s="85">
        <v>1949</v>
      </c>
      <c r="C56" s="74">
        <v>0</v>
      </c>
      <c r="D56" s="74">
        <v>0</v>
      </c>
      <c r="E56" s="74">
        <v>0</v>
      </c>
      <c r="F56" s="74">
        <v>0</v>
      </c>
      <c r="G56" s="74">
        <v>0</v>
      </c>
      <c r="H56" s="74">
        <v>0</v>
      </c>
      <c r="I56" s="74">
        <v>0</v>
      </c>
      <c r="J56" s="74">
        <v>0</v>
      </c>
      <c r="K56" s="74">
        <v>0</v>
      </c>
      <c r="L56" s="74">
        <v>0</v>
      </c>
      <c r="M56" s="74">
        <v>0</v>
      </c>
      <c r="N56" s="74">
        <v>0</v>
      </c>
      <c r="O56" s="74">
        <v>0</v>
      </c>
      <c r="P56" s="74">
        <v>0.80710249999999994</v>
      </c>
      <c r="Q56" s="74">
        <v>0</v>
      </c>
      <c r="R56" s="74">
        <v>0</v>
      </c>
      <c r="S56" s="74">
        <v>0</v>
      </c>
      <c r="T56" s="74">
        <v>8</v>
      </c>
      <c r="U56" s="74">
        <v>5.0344899999999998E-2</v>
      </c>
      <c r="V56" s="74">
        <v>0.13767599999999999</v>
      </c>
      <c r="X56" s="85">
        <v>1949</v>
      </c>
      <c r="Y56" s="74">
        <v>0</v>
      </c>
      <c r="Z56" s="74">
        <v>0</v>
      </c>
      <c r="AA56" s="74">
        <v>0</v>
      </c>
      <c r="AB56" s="74">
        <v>0</v>
      </c>
      <c r="AC56" s="74">
        <v>0</v>
      </c>
      <c r="AD56" s="74">
        <v>0</v>
      </c>
      <c r="AE56" s="74">
        <v>0</v>
      </c>
      <c r="AF56" s="74">
        <v>0</v>
      </c>
      <c r="AG56" s="74">
        <v>0</v>
      </c>
      <c r="AH56" s="74">
        <v>0</v>
      </c>
      <c r="AI56" s="74">
        <v>0</v>
      </c>
      <c r="AJ56" s="74">
        <v>0</v>
      </c>
      <c r="AK56" s="74">
        <v>0</v>
      </c>
      <c r="AL56" s="74">
        <v>0</v>
      </c>
      <c r="AM56" s="74">
        <v>0</v>
      </c>
      <c r="AN56" s="74">
        <v>0</v>
      </c>
      <c r="AO56" s="74">
        <v>0</v>
      </c>
      <c r="AP56" s="74">
        <v>0</v>
      </c>
      <c r="AQ56" s="74">
        <v>0</v>
      </c>
      <c r="AR56" s="74" t="s">
        <v>211</v>
      </c>
      <c r="AT56" s="85">
        <v>1949</v>
      </c>
      <c r="AU56" s="74">
        <v>0</v>
      </c>
      <c r="AV56" s="74">
        <v>0</v>
      </c>
      <c r="AW56" s="74">
        <v>0</v>
      </c>
      <c r="AX56" s="74">
        <v>0</v>
      </c>
      <c r="AY56" s="74">
        <v>0</v>
      </c>
      <c r="AZ56" s="74">
        <v>0</v>
      </c>
      <c r="BA56" s="74">
        <v>0</v>
      </c>
      <c r="BB56" s="74">
        <v>0</v>
      </c>
      <c r="BC56" s="74">
        <v>0</v>
      </c>
      <c r="BD56" s="74">
        <v>0</v>
      </c>
      <c r="BE56" s="74">
        <v>0</v>
      </c>
      <c r="BF56" s="74">
        <v>0</v>
      </c>
      <c r="BG56" s="74">
        <v>0</v>
      </c>
      <c r="BH56" s="74">
        <v>0.38535649999999999</v>
      </c>
      <c r="BI56" s="74">
        <v>0</v>
      </c>
      <c r="BJ56" s="74">
        <v>0</v>
      </c>
      <c r="BK56" s="74">
        <v>0</v>
      </c>
      <c r="BL56" s="74">
        <v>3.236246</v>
      </c>
      <c r="BM56" s="74">
        <v>2.52905E-2</v>
      </c>
      <c r="BN56" s="74">
        <v>5.7763500000000002E-2</v>
      </c>
      <c r="BP56" s="85">
        <v>1949</v>
      </c>
    </row>
    <row r="57" spans="2:68">
      <c r="B57" s="86">
        <v>1950</v>
      </c>
      <c r="C57" s="74">
        <v>0</v>
      </c>
      <c r="D57" s="74">
        <v>0</v>
      </c>
      <c r="E57" s="74">
        <v>0</v>
      </c>
      <c r="F57" s="74">
        <v>0</v>
      </c>
      <c r="G57" s="74">
        <v>0</v>
      </c>
      <c r="H57" s="74">
        <v>0</v>
      </c>
      <c r="I57" s="74">
        <v>0</v>
      </c>
      <c r="J57" s="74">
        <v>0</v>
      </c>
      <c r="K57" s="74">
        <v>0</v>
      </c>
      <c r="L57" s="74">
        <v>0</v>
      </c>
      <c r="M57" s="74">
        <v>0</v>
      </c>
      <c r="N57" s="74">
        <v>0</v>
      </c>
      <c r="O57" s="74">
        <v>0</v>
      </c>
      <c r="P57" s="74">
        <v>0</v>
      </c>
      <c r="Q57" s="74">
        <v>0</v>
      </c>
      <c r="R57" s="74">
        <v>3.8986355000000001</v>
      </c>
      <c r="S57" s="74">
        <v>3.6363636000000001</v>
      </c>
      <c r="T57" s="74">
        <v>15.503876</v>
      </c>
      <c r="U57" s="74">
        <v>0.1212739</v>
      </c>
      <c r="V57" s="74">
        <v>0.37794470000000002</v>
      </c>
      <c r="X57" s="86">
        <v>1950</v>
      </c>
      <c r="Y57" s="74">
        <v>0</v>
      </c>
      <c r="Z57" s="74">
        <v>0</v>
      </c>
      <c r="AA57" s="74">
        <v>0</v>
      </c>
      <c r="AB57" s="74">
        <v>0</v>
      </c>
      <c r="AC57" s="74">
        <v>0</v>
      </c>
      <c r="AD57" s="74">
        <v>0</v>
      </c>
      <c r="AE57" s="74">
        <v>0</v>
      </c>
      <c r="AF57" s="74">
        <v>0</v>
      </c>
      <c r="AG57" s="74">
        <v>0</v>
      </c>
      <c r="AH57" s="74">
        <v>0</v>
      </c>
      <c r="AI57" s="74">
        <v>0</v>
      </c>
      <c r="AJ57" s="74">
        <v>0.4770992</v>
      </c>
      <c r="AK57" s="74">
        <v>0</v>
      </c>
      <c r="AL57" s="74">
        <v>1.4316392</v>
      </c>
      <c r="AM57" s="74">
        <v>0.99502489999999999</v>
      </c>
      <c r="AN57" s="74">
        <v>1.5673980999999999</v>
      </c>
      <c r="AO57" s="74">
        <v>2.6809650999999999</v>
      </c>
      <c r="AP57" s="74">
        <v>5.2356021000000004</v>
      </c>
      <c r="AQ57" s="74">
        <v>0.1725923</v>
      </c>
      <c r="AR57" s="74">
        <v>0.26688840000000003</v>
      </c>
      <c r="AT57" s="86">
        <v>1950</v>
      </c>
      <c r="AU57" s="74">
        <v>0</v>
      </c>
      <c r="AV57" s="74">
        <v>0</v>
      </c>
      <c r="AW57" s="74">
        <v>0</v>
      </c>
      <c r="AX57" s="74">
        <v>0</v>
      </c>
      <c r="AY57" s="74">
        <v>0</v>
      </c>
      <c r="AZ57" s="74">
        <v>0</v>
      </c>
      <c r="BA57" s="74">
        <v>0</v>
      </c>
      <c r="BB57" s="74">
        <v>0</v>
      </c>
      <c r="BC57" s="74">
        <v>0</v>
      </c>
      <c r="BD57" s="74">
        <v>0</v>
      </c>
      <c r="BE57" s="74">
        <v>0</v>
      </c>
      <c r="BF57" s="74">
        <v>0.2453988</v>
      </c>
      <c r="BG57" s="74">
        <v>0</v>
      </c>
      <c r="BH57" s="74">
        <v>0.74934429999999996</v>
      </c>
      <c r="BI57" s="74">
        <v>0.54141850000000002</v>
      </c>
      <c r="BJ57" s="74">
        <v>2.6064292</v>
      </c>
      <c r="BK57" s="74">
        <v>3.0864197999999998</v>
      </c>
      <c r="BL57" s="74">
        <v>9.375</v>
      </c>
      <c r="BM57" s="74">
        <v>0.14672260000000001</v>
      </c>
      <c r="BN57" s="74">
        <v>0.3071894</v>
      </c>
      <c r="BP57" s="86">
        <v>1950</v>
      </c>
    </row>
    <row r="58" spans="2:68">
      <c r="B58" s="86">
        <v>1951</v>
      </c>
      <c r="C58" s="74">
        <v>0</v>
      </c>
      <c r="D58" s="74">
        <v>0</v>
      </c>
      <c r="E58" s="74">
        <v>0</v>
      </c>
      <c r="F58" s="74">
        <v>0</v>
      </c>
      <c r="G58" s="74">
        <v>0</v>
      </c>
      <c r="H58" s="74">
        <v>0</v>
      </c>
      <c r="I58" s="74">
        <v>0</v>
      </c>
      <c r="J58" s="74">
        <v>0</v>
      </c>
      <c r="K58" s="74">
        <v>0</v>
      </c>
      <c r="L58" s="74">
        <v>0</v>
      </c>
      <c r="M58" s="74">
        <v>0</v>
      </c>
      <c r="N58" s="74">
        <v>0</v>
      </c>
      <c r="O58" s="74">
        <v>0</v>
      </c>
      <c r="P58" s="74">
        <v>0</v>
      </c>
      <c r="Q58" s="74">
        <v>0</v>
      </c>
      <c r="R58" s="74">
        <v>1.9493176999999999</v>
      </c>
      <c r="S58" s="74">
        <v>0</v>
      </c>
      <c r="T58" s="74">
        <v>0</v>
      </c>
      <c r="U58" s="74">
        <v>2.3508899999999999E-2</v>
      </c>
      <c r="V58" s="74">
        <v>5.2149500000000001E-2</v>
      </c>
      <c r="X58" s="86">
        <v>1951</v>
      </c>
      <c r="Y58" s="74">
        <v>0.219106</v>
      </c>
      <c r="Z58" s="74">
        <v>0</v>
      </c>
      <c r="AA58" s="74">
        <v>0</v>
      </c>
      <c r="AB58" s="74">
        <v>0</v>
      </c>
      <c r="AC58" s="74">
        <v>0</v>
      </c>
      <c r="AD58" s="74">
        <v>0</v>
      </c>
      <c r="AE58" s="74">
        <v>0</v>
      </c>
      <c r="AF58" s="74">
        <v>0</v>
      </c>
      <c r="AG58" s="74">
        <v>0</v>
      </c>
      <c r="AH58" s="74">
        <v>0</v>
      </c>
      <c r="AI58" s="74">
        <v>0</v>
      </c>
      <c r="AJ58" s="74">
        <v>0</v>
      </c>
      <c r="AK58" s="74">
        <v>0</v>
      </c>
      <c r="AL58" s="74">
        <v>0</v>
      </c>
      <c r="AM58" s="74">
        <v>0</v>
      </c>
      <c r="AN58" s="74">
        <v>0</v>
      </c>
      <c r="AO58" s="74">
        <v>0</v>
      </c>
      <c r="AP58" s="74">
        <v>0</v>
      </c>
      <c r="AQ58" s="74">
        <v>2.3992300000000001E-2</v>
      </c>
      <c r="AR58" s="74">
        <v>1.44732E-2</v>
      </c>
      <c r="AT58" s="86">
        <v>1951</v>
      </c>
      <c r="AU58" s="74">
        <v>0.1070091</v>
      </c>
      <c r="AV58" s="74">
        <v>0</v>
      </c>
      <c r="AW58" s="74">
        <v>0</v>
      </c>
      <c r="AX58" s="74">
        <v>0</v>
      </c>
      <c r="AY58" s="74">
        <v>0</v>
      </c>
      <c r="AZ58" s="74">
        <v>0</v>
      </c>
      <c r="BA58" s="74">
        <v>0</v>
      </c>
      <c r="BB58" s="74">
        <v>0</v>
      </c>
      <c r="BC58" s="74">
        <v>0</v>
      </c>
      <c r="BD58" s="74">
        <v>0</v>
      </c>
      <c r="BE58" s="74">
        <v>0</v>
      </c>
      <c r="BF58" s="74">
        <v>0</v>
      </c>
      <c r="BG58" s="74">
        <v>0</v>
      </c>
      <c r="BH58" s="74">
        <v>0</v>
      </c>
      <c r="BI58" s="74">
        <v>0</v>
      </c>
      <c r="BJ58" s="74">
        <v>0.85616440000000005</v>
      </c>
      <c r="BK58" s="74">
        <v>0</v>
      </c>
      <c r="BL58" s="74">
        <v>0</v>
      </c>
      <c r="BM58" s="74">
        <v>2.3748200000000001E-2</v>
      </c>
      <c r="BN58" s="74">
        <v>2.9973300000000001E-2</v>
      </c>
      <c r="BP58" s="86">
        <v>1951</v>
      </c>
    </row>
    <row r="59" spans="2:68">
      <c r="B59" s="86">
        <v>1952</v>
      </c>
      <c r="C59" s="74">
        <v>0.41762369999999999</v>
      </c>
      <c r="D59" s="74">
        <v>0</v>
      </c>
      <c r="E59" s="74">
        <v>0</v>
      </c>
      <c r="F59" s="74">
        <v>0</v>
      </c>
      <c r="G59" s="74">
        <v>0.3029385</v>
      </c>
      <c r="H59" s="74">
        <v>0</v>
      </c>
      <c r="I59" s="74">
        <v>0</v>
      </c>
      <c r="J59" s="74">
        <v>0</v>
      </c>
      <c r="K59" s="74">
        <v>0</v>
      </c>
      <c r="L59" s="74">
        <v>0</v>
      </c>
      <c r="M59" s="74">
        <v>0</v>
      </c>
      <c r="N59" s="74">
        <v>0</v>
      </c>
      <c r="O59" s="74">
        <v>0</v>
      </c>
      <c r="P59" s="74">
        <v>0</v>
      </c>
      <c r="Q59" s="74">
        <v>0</v>
      </c>
      <c r="R59" s="74">
        <v>3.8535645000000001</v>
      </c>
      <c r="S59" s="74">
        <v>0</v>
      </c>
      <c r="T59" s="74">
        <v>7.6335877999999999</v>
      </c>
      <c r="U59" s="74">
        <v>0.13721810000000001</v>
      </c>
      <c r="V59" s="74">
        <v>0.25529790000000002</v>
      </c>
      <c r="X59" s="86">
        <v>1952</v>
      </c>
      <c r="Y59" s="74">
        <v>0</v>
      </c>
      <c r="Z59" s="74">
        <v>0</v>
      </c>
      <c r="AA59" s="74">
        <v>0</v>
      </c>
      <c r="AB59" s="74">
        <v>0</v>
      </c>
      <c r="AC59" s="74">
        <v>0</v>
      </c>
      <c r="AD59" s="74">
        <v>0</v>
      </c>
      <c r="AE59" s="74">
        <v>0</v>
      </c>
      <c r="AF59" s="74">
        <v>0</v>
      </c>
      <c r="AG59" s="74">
        <v>0</v>
      </c>
      <c r="AH59" s="74">
        <v>0</v>
      </c>
      <c r="AI59" s="74">
        <v>0.4432624</v>
      </c>
      <c r="AJ59" s="74">
        <v>0</v>
      </c>
      <c r="AK59" s="74">
        <v>0</v>
      </c>
      <c r="AL59" s="74">
        <v>0</v>
      </c>
      <c r="AM59" s="74">
        <v>0</v>
      </c>
      <c r="AN59" s="74">
        <v>1.4880952000000001</v>
      </c>
      <c r="AO59" s="74">
        <v>0</v>
      </c>
      <c r="AP59" s="74">
        <v>0</v>
      </c>
      <c r="AQ59" s="74">
        <v>4.69054E-2</v>
      </c>
      <c r="AR59" s="74">
        <v>6.9511199999999995E-2</v>
      </c>
      <c r="AT59" s="86">
        <v>1952</v>
      </c>
      <c r="AU59" s="74">
        <v>0.21360670000000001</v>
      </c>
      <c r="AV59" s="74">
        <v>0</v>
      </c>
      <c r="AW59" s="74">
        <v>0</v>
      </c>
      <c r="AX59" s="74">
        <v>0</v>
      </c>
      <c r="AY59" s="74">
        <v>0.15775359999999999</v>
      </c>
      <c r="AZ59" s="74">
        <v>0</v>
      </c>
      <c r="BA59" s="74">
        <v>0</v>
      </c>
      <c r="BB59" s="74">
        <v>0</v>
      </c>
      <c r="BC59" s="74">
        <v>0</v>
      </c>
      <c r="BD59" s="74">
        <v>0</v>
      </c>
      <c r="BE59" s="74">
        <v>0.21939449999999999</v>
      </c>
      <c r="BF59" s="74">
        <v>0</v>
      </c>
      <c r="BG59" s="74">
        <v>0</v>
      </c>
      <c r="BH59" s="74">
        <v>0</v>
      </c>
      <c r="BI59" s="74">
        <v>0</v>
      </c>
      <c r="BJ59" s="74">
        <v>2.5188917000000002</v>
      </c>
      <c r="BK59" s="74">
        <v>0</v>
      </c>
      <c r="BL59" s="74">
        <v>3.0211480000000002</v>
      </c>
      <c r="BM59" s="74">
        <v>9.2630100000000007E-2</v>
      </c>
      <c r="BN59" s="74">
        <v>0.14805769999999999</v>
      </c>
      <c r="BP59" s="86">
        <v>1952</v>
      </c>
    </row>
    <row r="60" spans="2:68">
      <c r="B60" s="86">
        <v>1953</v>
      </c>
      <c r="C60" s="74">
        <v>0.2047921</v>
      </c>
      <c r="D60" s="74">
        <v>0</v>
      </c>
      <c r="E60" s="74">
        <v>0</v>
      </c>
      <c r="F60" s="74">
        <v>0</v>
      </c>
      <c r="G60" s="74">
        <v>0</v>
      </c>
      <c r="H60" s="74">
        <v>0</v>
      </c>
      <c r="I60" s="74">
        <v>0</v>
      </c>
      <c r="J60" s="74">
        <v>0</v>
      </c>
      <c r="K60" s="74">
        <v>0</v>
      </c>
      <c r="L60" s="74">
        <v>0</v>
      </c>
      <c r="M60" s="74">
        <v>0</v>
      </c>
      <c r="N60" s="74">
        <v>0</v>
      </c>
      <c r="O60" s="74">
        <v>0</v>
      </c>
      <c r="P60" s="74">
        <v>0.71890730000000003</v>
      </c>
      <c r="Q60" s="74">
        <v>0</v>
      </c>
      <c r="R60" s="74">
        <v>0</v>
      </c>
      <c r="S60" s="74">
        <v>0</v>
      </c>
      <c r="T60" s="74">
        <v>7.4074074000000003</v>
      </c>
      <c r="U60" s="74">
        <v>6.7225400000000005E-2</v>
      </c>
      <c r="V60" s="74">
        <v>0.14000670000000001</v>
      </c>
      <c r="X60" s="86">
        <v>1953</v>
      </c>
      <c r="Y60" s="74">
        <v>0.2139037</v>
      </c>
      <c r="Z60" s="74">
        <v>0.2355158</v>
      </c>
      <c r="AA60" s="74">
        <v>0</v>
      </c>
      <c r="AB60" s="74">
        <v>0</v>
      </c>
      <c r="AC60" s="74">
        <v>0</v>
      </c>
      <c r="AD60" s="74">
        <v>0</v>
      </c>
      <c r="AE60" s="74">
        <v>0</v>
      </c>
      <c r="AF60" s="74">
        <v>0</v>
      </c>
      <c r="AG60" s="74">
        <v>0</v>
      </c>
      <c r="AH60" s="74">
        <v>0</v>
      </c>
      <c r="AI60" s="74">
        <v>0</v>
      </c>
      <c r="AJ60" s="74">
        <v>0</v>
      </c>
      <c r="AK60" s="74">
        <v>0</v>
      </c>
      <c r="AL60" s="74">
        <v>0</v>
      </c>
      <c r="AM60" s="74">
        <v>0</v>
      </c>
      <c r="AN60" s="74">
        <v>0</v>
      </c>
      <c r="AO60" s="74">
        <v>0</v>
      </c>
      <c r="AP60" s="74">
        <v>4.6948356999999996</v>
      </c>
      <c r="AQ60" s="74">
        <v>6.8922700000000003E-2</v>
      </c>
      <c r="AR60" s="74">
        <v>9.4671199999999997E-2</v>
      </c>
      <c r="AT60" s="86">
        <v>1953</v>
      </c>
      <c r="AU60" s="74">
        <v>0.20924880000000001</v>
      </c>
      <c r="AV60" s="74">
        <v>0.115088</v>
      </c>
      <c r="AW60" s="74">
        <v>0</v>
      </c>
      <c r="AX60" s="74">
        <v>0</v>
      </c>
      <c r="AY60" s="74">
        <v>0</v>
      </c>
      <c r="AZ60" s="74">
        <v>0</v>
      </c>
      <c r="BA60" s="74">
        <v>0</v>
      </c>
      <c r="BB60" s="74">
        <v>0</v>
      </c>
      <c r="BC60" s="74">
        <v>0</v>
      </c>
      <c r="BD60" s="74">
        <v>0</v>
      </c>
      <c r="BE60" s="74">
        <v>0</v>
      </c>
      <c r="BF60" s="74">
        <v>0</v>
      </c>
      <c r="BG60" s="74">
        <v>0</v>
      </c>
      <c r="BH60" s="74">
        <v>0.33898309999999998</v>
      </c>
      <c r="BI60" s="74">
        <v>0</v>
      </c>
      <c r="BJ60" s="74">
        <v>0</v>
      </c>
      <c r="BK60" s="74">
        <v>0</v>
      </c>
      <c r="BL60" s="74">
        <v>5.7471264</v>
      </c>
      <c r="BM60" s="74">
        <v>6.8063499999999999E-2</v>
      </c>
      <c r="BN60" s="74">
        <v>0.1122735</v>
      </c>
      <c r="BP60" s="86">
        <v>1953</v>
      </c>
    </row>
    <row r="61" spans="2:68">
      <c r="B61" s="86">
        <v>1954</v>
      </c>
      <c r="C61" s="74">
        <v>0.20080319999999999</v>
      </c>
      <c r="D61" s="74">
        <v>0.2168727</v>
      </c>
      <c r="E61" s="74">
        <v>0</v>
      </c>
      <c r="F61" s="74">
        <v>0</v>
      </c>
      <c r="G61" s="74">
        <v>0</v>
      </c>
      <c r="H61" s="74">
        <v>0</v>
      </c>
      <c r="I61" s="74">
        <v>0</v>
      </c>
      <c r="J61" s="74">
        <v>0</v>
      </c>
      <c r="K61" s="74">
        <v>0</v>
      </c>
      <c r="L61" s="74">
        <v>0</v>
      </c>
      <c r="M61" s="74">
        <v>0</v>
      </c>
      <c r="N61" s="74">
        <v>0</v>
      </c>
      <c r="O61" s="74">
        <v>0</v>
      </c>
      <c r="P61" s="74">
        <v>0</v>
      </c>
      <c r="Q61" s="74">
        <v>1.0471204000000001</v>
      </c>
      <c r="R61" s="74">
        <v>0</v>
      </c>
      <c r="S61" s="74">
        <v>0</v>
      </c>
      <c r="T61" s="74">
        <v>7.1428570999999996</v>
      </c>
      <c r="U61" s="74">
        <v>8.7987499999999996E-2</v>
      </c>
      <c r="V61" s="74">
        <v>0.16038730000000001</v>
      </c>
      <c r="X61" s="86">
        <v>1954</v>
      </c>
      <c r="Y61" s="74">
        <v>0</v>
      </c>
      <c r="Z61" s="74">
        <v>0</v>
      </c>
      <c r="AA61" s="74">
        <v>0</v>
      </c>
      <c r="AB61" s="74">
        <v>0</v>
      </c>
      <c r="AC61" s="74">
        <v>0</v>
      </c>
      <c r="AD61" s="74">
        <v>0</v>
      </c>
      <c r="AE61" s="74">
        <v>0</v>
      </c>
      <c r="AF61" s="74">
        <v>0</v>
      </c>
      <c r="AG61" s="74">
        <v>0</v>
      </c>
      <c r="AH61" s="74">
        <v>0</v>
      </c>
      <c r="AI61" s="74">
        <v>0</v>
      </c>
      <c r="AJ61" s="74">
        <v>0</v>
      </c>
      <c r="AK61" s="74">
        <v>0</v>
      </c>
      <c r="AL61" s="74">
        <v>0</v>
      </c>
      <c r="AM61" s="74">
        <v>1.7421603000000001</v>
      </c>
      <c r="AN61" s="74">
        <v>1.3642565</v>
      </c>
      <c r="AO61" s="74">
        <v>0</v>
      </c>
      <c r="AP61" s="74">
        <v>0</v>
      </c>
      <c r="AQ61" s="74">
        <v>6.7561499999999997E-2</v>
      </c>
      <c r="AR61" s="74">
        <v>9.3786300000000003E-2</v>
      </c>
      <c r="AT61" s="86">
        <v>1954</v>
      </c>
      <c r="AU61" s="74">
        <v>0.10251150000000001</v>
      </c>
      <c r="AV61" s="74">
        <v>0.1110001</v>
      </c>
      <c r="AW61" s="74">
        <v>0</v>
      </c>
      <c r="AX61" s="74">
        <v>0</v>
      </c>
      <c r="AY61" s="74">
        <v>0</v>
      </c>
      <c r="AZ61" s="74">
        <v>0</v>
      </c>
      <c r="BA61" s="74">
        <v>0</v>
      </c>
      <c r="BB61" s="74">
        <v>0</v>
      </c>
      <c r="BC61" s="74">
        <v>0</v>
      </c>
      <c r="BD61" s="74">
        <v>0</v>
      </c>
      <c r="BE61" s="74">
        <v>0</v>
      </c>
      <c r="BF61" s="74">
        <v>0</v>
      </c>
      <c r="BG61" s="74">
        <v>0</v>
      </c>
      <c r="BH61" s="74">
        <v>0</v>
      </c>
      <c r="BI61" s="74">
        <v>1.4265334999999999</v>
      </c>
      <c r="BJ61" s="74">
        <v>0.78186080000000002</v>
      </c>
      <c r="BK61" s="74">
        <v>0</v>
      </c>
      <c r="BL61" s="74">
        <v>2.7472527000000002</v>
      </c>
      <c r="BM61" s="74">
        <v>7.7894599999999994E-2</v>
      </c>
      <c r="BN61" s="74">
        <v>0.1198612</v>
      </c>
      <c r="BP61" s="86">
        <v>1954</v>
      </c>
    </row>
    <row r="62" spans="2:68">
      <c r="B62" s="86">
        <v>1955</v>
      </c>
      <c r="C62" s="74">
        <v>0.19731650000000001</v>
      </c>
      <c r="D62" s="74">
        <v>0</v>
      </c>
      <c r="E62" s="74">
        <v>0</v>
      </c>
      <c r="F62" s="74">
        <v>0</v>
      </c>
      <c r="G62" s="74">
        <v>0</v>
      </c>
      <c r="H62" s="74">
        <v>0</v>
      </c>
      <c r="I62" s="74">
        <v>0</v>
      </c>
      <c r="J62" s="74">
        <v>0</v>
      </c>
      <c r="K62" s="74">
        <v>0</v>
      </c>
      <c r="L62" s="74">
        <v>0</v>
      </c>
      <c r="M62" s="74">
        <v>0</v>
      </c>
      <c r="N62" s="74">
        <v>0</v>
      </c>
      <c r="O62" s="74">
        <v>0.56242970000000003</v>
      </c>
      <c r="P62" s="74">
        <v>0</v>
      </c>
      <c r="Q62" s="74">
        <v>2.0408162999999999</v>
      </c>
      <c r="R62" s="74">
        <v>1.7636684</v>
      </c>
      <c r="S62" s="74">
        <v>0</v>
      </c>
      <c r="T62" s="74">
        <v>0</v>
      </c>
      <c r="U62" s="74">
        <v>0.1073814</v>
      </c>
      <c r="V62" s="74">
        <v>0.15114159999999999</v>
      </c>
      <c r="X62" s="86">
        <v>1955</v>
      </c>
      <c r="Y62" s="74">
        <v>0.20571900000000001</v>
      </c>
      <c r="Z62" s="74">
        <v>0</v>
      </c>
      <c r="AA62" s="74">
        <v>0</v>
      </c>
      <c r="AB62" s="74">
        <v>0</v>
      </c>
      <c r="AC62" s="74">
        <v>0</v>
      </c>
      <c r="AD62" s="74">
        <v>0</v>
      </c>
      <c r="AE62" s="74">
        <v>0</v>
      </c>
      <c r="AF62" s="74">
        <v>0.31585600000000003</v>
      </c>
      <c r="AG62" s="74">
        <v>0</v>
      </c>
      <c r="AH62" s="74">
        <v>0</v>
      </c>
      <c r="AI62" s="74">
        <v>0</v>
      </c>
      <c r="AJ62" s="74">
        <v>0</v>
      </c>
      <c r="AK62" s="74">
        <v>0.50251259999999998</v>
      </c>
      <c r="AL62" s="74">
        <v>0.60240959999999999</v>
      </c>
      <c r="AM62" s="74">
        <v>0</v>
      </c>
      <c r="AN62" s="74">
        <v>2.5940337000000002</v>
      </c>
      <c r="AO62" s="74">
        <v>0</v>
      </c>
      <c r="AP62" s="74">
        <v>0</v>
      </c>
      <c r="AQ62" s="74">
        <v>0.1320597</v>
      </c>
      <c r="AR62" s="74">
        <v>0.14972170000000001</v>
      </c>
      <c r="AT62" s="86">
        <v>1955</v>
      </c>
      <c r="AU62" s="74">
        <v>0.2014302</v>
      </c>
      <c r="AV62" s="74">
        <v>0</v>
      </c>
      <c r="AW62" s="74">
        <v>0</v>
      </c>
      <c r="AX62" s="74">
        <v>0</v>
      </c>
      <c r="AY62" s="74">
        <v>0</v>
      </c>
      <c r="AZ62" s="74">
        <v>0</v>
      </c>
      <c r="BA62" s="74">
        <v>0</v>
      </c>
      <c r="BB62" s="74">
        <v>0.1556178</v>
      </c>
      <c r="BC62" s="74">
        <v>0</v>
      </c>
      <c r="BD62" s="74">
        <v>0</v>
      </c>
      <c r="BE62" s="74">
        <v>0</v>
      </c>
      <c r="BF62" s="74">
        <v>0</v>
      </c>
      <c r="BG62" s="74">
        <v>0.53078559999999997</v>
      </c>
      <c r="BH62" s="74">
        <v>0.3187759</v>
      </c>
      <c r="BI62" s="74">
        <v>0.92250920000000003</v>
      </c>
      <c r="BJ62" s="74">
        <v>2.2421525</v>
      </c>
      <c r="BK62" s="74">
        <v>0</v>
      </c>
      <c r="BL62" s="74">
        <v>0</v>
      </c>
      <c r="BM62" s="74">
        <v>0.1195691</v>
      </c>
      <c r="BN62" s="74">
        <v>0.14926890000000001</v>
      </c>
      <c r="BP62" s="86">
        <v>1955</v>
      </c>
    </row>
    <row r="63" spans="2:68">
      <c r="B63" s="86">
        <v>1956</v>
      </c>
      <c r="C63" s="74">
        <v>0.38699689999999998</v>
      </c>
      <c r="D63" s="74">
        <v>0.19972039999999999</v>
      </c>
      <c r="E63" s="74">
        <v>0</v>
      </c>
      <c r="F63" s="74">
        <v>0</v>
      </c>
      <c r="G63" s="74">
        <v>0</v>
      </c>
      <c r="H63" s="74">
        <v>0</v>
      </c>
      <c r="I63" s="74">
        <v>0</v>
      </c>
      <c r="J63" s="74">
        <v>0</v>
      </c>
      <c r="K63" s="74">
        <v>0.29726520000000001</v>
      </c>
      <c r="L63" s="74">
        <v>0</v>
      </c>
      <c r="M63" s="74">
        <v>0</v>
      </c>
      <c r="N63" s="74">
        <v>0</v>
      </c>
      <c r="O63" s="74">
        <v>0</v>
      </c>
      <c r="P63" s="74">
        <v>1.3297871999999999</v>
      </c>
      <c r="Q63" s="74">
        <v>0</v>
      </c>
      <c r="R63" s="74">
        <v>0</v>
      </c>
      <c r="S63" s="74">
        <v>0</v>
      </c>
      <c r="T63" s="74">
        <v>0</v>
      </c>
      <c r="U63" s="74">
        <v>0.12562809999999999</v>
      </c>
      <c r="V63" s="74">
        <v>0.1088717</v>
      </c>
      <c r="X63" s="86">
        <v>1956</v>
      </c>
      <c r="Y63" s="74">
        <v>0</v>
      </c>
      <c r="Z63" s="74">
        <v>0.209205</v>
      </c>
      <c r="AA63" s="74">
        <v>0</v>
      </c>
      <c r="AB63" s="74">
        <v>0</v>
      </c>
      <c r="AC63" s="74">
        <v>0</v>
      </c>
      <c r="AD63" s="74">
        <v>0</v>
      </c>
      <c r="AE63" s="74">
        <v>0</v>
      </c>
      <c r="AF63" s="74">
        <v>0</v>
      </c>
      <c r="AG63" s="74">
        <v>0</v>
      </c>
      <c r="AH63" s="74">
        <v>0</v>
      </c>
      <c r="AI63" s="74">
        <v>0</v>
      </c>
      <c r="AJ63" s="74">
        <v>0</v>
      </c>
      <c r="AK63" s="74">
        <v>0</v>
      </c>
      <c r="AL63" s="74">
        <v>1.7615972</v>
      </c>
      <c r="AM63" s="74">
        <v>0.81366970000000005</v>
      </c>
      <c r="AN63" s="74">
        <v>1.2376237999999999</v>
      </c>
      <c r="AO63" s="74">
        <v>0</v>
      </c>
      <c r="AP63" s="74">
        <v>8.3333332999999996</v>
      </c>
      <c r="AQ63" s="74">
        <v>0.17206150000000001</v>
      </c>
      <c r="AR63" s="74">
        <v>0.25021979999999999</v>
      </c>
      <c r="AT63" s="86">
        <v>1956</v>
      </c>
      <c r="AU63" s="74">
        <v>0.19784350000000001</v>
      </c>
      <c r="AV63" s="74">
        <v>0.2043527</v>
      </c>
      <c r="AW63" s="74">
        <v>0</v>
      </c>
      <c r="AX63" s="74">
        <v>0</v>
      </c>
      <c r="AY63" s="74">
        <v>0</v>
      </c>
      <c r="AZ63" s="74">
        <v>0</v>
      </c>
      <c r="BA63" s="74">
        <v>0</v>
      </c>
      <c r="BB63" s="74">
        <v>0</v>
      </c>
      <c r="BC63" s="74">
        <v>0.15179110000000001</v>
      </c>
      <c r="BD63" s="74">
        <v>0</v>
      </c>
      <c r="BE63" s="74">
        <v>0</v>
      </c>
      <c r="BF63" s="74">
        <v>0</v>
      </c>
      <c r="BG63" s="74">
        <v>0</v>
      </c>
      <c r="BH63" s="74">
        <v>1.5590895</v>
      </c>
      <c r="BI63" s="74">
        <v>0.44662800000000002</v>
      </c>
      <c r="BJ63" s="74">
        <v>0.71530760000000004</v>
      </c>
      <c r="BK63" s="74">
        <v>0</v>
      </c>
      <c r="BL63" s="74">
        <v>5.1679586999999998</v>
      </c>
      <c r="BM63" s="74">
        <v>0.1485332</v>
      </c>
      <c r="BN63" s="74">
        <v>0.19810710000000001</v>
      </c>
      <c r="BP63" s="86">
        <v>1956</v>
      </c>
    </row>
    <row r="64" spans="2:68">
      <c r="B64" s="86">
        <v>1957</v>
      </c>
      <c r="C64" s="74">
        <v>0</v>
      </c>
      <c r="D64" s="74">
        <v>0.1998801</v>
      </c>
      <c r="E64" s="74">
        <v>0</v>
      </c>
      <c r="F64" s="74">
        <v>0</v>
      </c>
      <c r="G64" s="74">
        <v>0</v>
      </c>
      <c r="H64" s="74">
        <v>0</v>
      </c>
      <c r="I64" s="74">
        <v>0</v>
      </c>
      <c r="J64" s="74">
        <v>0</v>
      </c>
      <c r="K64" s="74">
        <v>0</v>
      </c>
      <c r="L64" s="74">
        <v>0</v>
      </c>
      <c r="M64" s="74">
        <v>0</v>
      </c>
      <c r="N64" s="74">
        <v>0</v>
      </c>
      <c r="O64" s="74">
        <v>0</v>
      </c>
      <c r="P64" s="74">
        <v>0.65316790000000002</v>
      </c>
      <c r="Q64" s="74">
        <v>0.95969289999999996</v>
      </c>
      <c r="R64" s="74">
        <v>1.6420361000000001</v>
      </c>
      <c r="S64" s="74">
        <v>0</v>
      </c>
      <c r="T64" s="74">
        <v>13.793103</v>
      </c>
      <c r="U64" s="74">
        <v>0.1228929</v>
      </c>
      <c r="V64" s="74">
        <v>0.3008169</v>
      </c>
      <c r="X64" s="86">
        <v>1957</v>
      </c>
      <c r="Y64" s="74">
        <v>0.19908419999999999</v>
      </c>
      <c r="Z64" s="74">
        <v>0</v>
      </c>
      <c r="AA64" s="74">
        <v>0</v>
      </c>
      <c r="AB64" s="74">
        <v>0</v>
      </c>
      <c r="AC64" s="74">
        <v>0</v>
      </c>
      <c r="AD64" s="74">
        <v>0</v>
      </c>
      <c r="AE64" s="74">
        <v>0</v>
      </c>
      <c r="AF64" s="74">
        <v>0</v>
      </c>
      <c r="AG64" s="74">
        <v>0</v>
      </c>
      <c r="AH64" s="74">
        <v>0</v>
      </c>
      <c r="AI64" s="74">
        <v>0</v>
      </c>
      <c r="AJ64" s="74">
        <v>0.45516610000000002</v>
      </c>
      <c r="AK64" s="74">
        <v>0</v>
      </c>
      <c r="AL64" s="74">
        <v>0.56882820000000001</v>
      </c>
      <c r="AM64" s="74">
        <v>0</v>
      </c>
      <c r="AN64" s="74">
        <v>0</v>
      </c>
      <c r="AO64" s="74">
        <v>4.6189375999999998</v>
      </c>
      <c r="AP64" s="74">
        <v>0</v>
      </c>
      <c r="AQ64" s="74">
        <v>0.1050884</v>
      </c>
      <c r="AR64" s="74">
        <v>0.13532939999999999</v>
      </c>
      <c r="AT64" s="86">
        <v>1957</v>
      </c>
      <c r="AU64" s="74">
        <v>9.7238400000000003E-2</v>
      </c>
      <c r="AV64" s="74">
        <v>0.10221810000000001</v>
      </c>
      <c r="AW64" s="74">
        <v>0</v>
      </c>
      <c r="AX64" s="74">
        <v>0</v>
      </c>
      <c r="AY64" s="74">
        <v>0</v>
      </c>
      <c r="AZ64" s="74">
        <v>0</v>
      </c>
      <c r="BA64" s="74">
        <v>0</v>
      </c>
      <c r="BB64" s="74">
        <v>0</v>
      </c>
      <c r="BC64" s="74">
        <v>0</v>
      </c>
      <c r="BD64" s="74">
        <v>0</v>
      </c>
      <c r="BE64" s="74">
        <v>0</v>
      </c>
      <c r="BF64" s="74">
        <v>0.22930519999999999</v>
      </c>
      <c r="BG64" s="74">
        <v>0</v>
      </c>
      <c r="BH64" s="74">
        <v>0.60808759999999995</v>
      </c>
      <c r="BI64" s="74">
        <v>0.43103449999999999</v>
      </c>
      <c r="BJ64" s="74">
        <v>0.69156289999999998</v>
      </c>
      <c r="BK64" s="74">
        <v>2.7624309</v>
      </c>
      <c r="BL64" s="74">
        <v>5.1413881999999997</v>
      </c>
      <c r="BM64" s="74">
        <v>0.1141055</v>
      </c>
      <c r="BN64" s="74">
        <v>0.19671920000000001</v>
      </c>
      <c r="BP64" s="86">
        <v>1957</v>
      </c>
    </row>
    <row r="65" spans="2:68">
      <c r="B65" s="87">
        <v>1958</v>
      </c>
      <c r="C65" s="74">
        <v>0.18681110000000001</v>
      </c>
      <c r="D65" s="74">
        <v>0</v>
      </c>
      <c r="E65" s="74">
        <v>0</v>
      </c>
      <c r="F65" s="74">
        <v>0</v>
      </c>
      <c r="G65" s="74">
        <v>0</v>
      </c>
      <c r="H65" s="74">
        <v>0</v>
      </c>
      <c r="I65" s="74">
        <v>0</v>
      </c>
      <c r="J65" s="74">
        <v>0</v>
      </c>
      <c r="K65" s="74">
        <v>0</v>
      </c>
      <c r="L65" s="74">
        <v>0</v>
      </c>
      <c r="M65" s="74">
        <v>0</v>
      </c>
      <c r="N65" s="74">
        <v>0</v>
      </c>
      <c r="O65" s="74">
        <v>0.56085249999999998</v>
      </c>
      <c r="P65" s="74">
        <v>0</v>
      </c>
      <c r="Q65" s="74">
        <v>0</v>
      </c>
      <c r="R65" s="74">
        <v>3.2154341</v>
      </c>
      <c r="S65" s="74">
        <v>9.9009900999999996</v>
      </c>
      <c r="T65" s="74">
        <v>6.9930070000000004</v>
      </c>
      <c r="U65" s="74">
        <v>0.16075229999999999</v>
      </c>
      <c r="V65" s="74">
        <v>0.38598189999999999</v>
      </c>
      <c r="X65" s="87">
        <v>1958</v>
      </c>
      <c r="Y65" s="74">
        <v>0.39207999999999998</v>
      </c>
      <c r="Z65" s="74">
        <v>0</v>
      </c>
      <c r="AA65" s="74">
        <v>0</v>
      </c>
      <c r="AB65" s="74">
        <v>0</v>
      </c>
      <c r="AC65" s="74">
        <v>0</v>
      </c>
      <c r="AD65" s="74">
        <v>0</v>
      </c>
      <c r="AE65" s="74">
        <v>0</v>
      </c>
      <c r="AF65" s="74">
        <v>0</v>
      </c>
      <c r="AG65" s="74">
        <v>0</v>
      </c>
      <c r="AH65" s="74">
        <v>0</v>
      </c>
      <c r="AI65" s="74">
        <v>0</v>
      </c>
      <c r="AJ65" s="74">
        <v>0.45248870000000002</v>
      </c>
      <c r="AK65" s="74">
        <v>0.49358340000000001</v>
      </c>
      <c r="AL65" s="74">
        <v>0.55991040000000003</v>
      </c>
      <c r="AM65" s="74">
        <v>0</v>
      </c>
      <c r="AN65" s="74">
        <v>1.1614401999999999</v>
      </c>
      <c r="AO65" s="74">
        <v>2.1929824999999998</v>
      </c>
      <c r="AP65" s="74">
        <v>0</v>
      </c>
      <c r="AQ65" s="74">
        <v>0.14386119999999999</v>
      </c>
      <c r="AR65" s="74">
        <v>0.15835250000000001</v>
      </c>
      <c r="AT65" s="87">
        <v>1958</v>
      </c>
      <c r="AU65" s="74">
        <v>0.28697149999999999</v>
      </c>
      <c r="AV65" s="74">
        <v>0</v>
      </c>
      <c r="AW65" s="74">
        <v>0</v>
      </c>
      <c r="AX65" s="74">
        <v>0</v>
      </c>
      <c r="AY65" s="74">
        <v>0</v>
      </c>
      <c r="AZ65" s="74">
        <v>0</v>
      </c>
      <c r="BA65" s="74">
        <v>0</v>
      </c>
      <c r="BB65" s="74">
        <v>0</v>
      </c>
      <c r="BC65" s="74">
        <v>0</v>
      </c>
      <c r="BD65" s="74">
        <v>0</v>
      </c>
      <c r="BE65" s="74">
        <v>0</v>
      </c>
      <c r="BF65" s="74">
        <v>0.2265006</v>
      </c>
      <c r="BG65" s="74">
        <v>0.52507219999999999</v>
      </c>
      <c r="BH65" s="74">
        <v>0.30120479999999999</v>
      </c>
      <c r="BI65" s="74">
        <v>0</v>
      </c>
      <c r="BJ65" s="74">
        <v>2.0229265000000001</v>
      </c>
      <c r="BK65" s="74">
        <v>5.2700921999999997</v>
      </c>
      <c r="BL65" s="74">
        <v>2.5380710999999998</v>
      </c>
      <c r="BM65" s="74">
        <v>0.15240190000000001</v>
      </c>
      <c r="BN65" s="74">
        <v>0.24194260000000001</v>
      </c>
      <c r="BP65" s="87">
        <v>1958</v>
      </c>
    </row>
    <row r="66" spans="2:68">
      <c r="B66" s="87">
        <v>1959</v>
      </c>
      <c r="C66" s="74">
        <v>0.18268180000000001</v>
      </c>
      <c r="D66" s="74">
        <v>0</v>
      </c>
      <c r="E66" s="74">
        <v>0</v>
      </c>
      <c r="F66" s="74">
        <v>0</v>
      </c>
      <c r="G66" s="74">
        <v>0</v>
      </c>
      <c r="H66" s="74">
        <v>0</v>
      </c>
      <c r="I66" s="74">
        <v>0</v>
      </c>
      <c r="J66" s="74">
        <v>0</v>
      </c>
      <c r="K66" s="74">
        <v>0</v>
      </c>
      <c r="L66" s="74">
        <v>0</v>
      </c>
      <c r="M66" s="74">
        <v>0.3611412</v>
      </c>
      <c r="N66" s="74">
        <v>0</v>
      </c>
      <c r="O66" s="74">
        <v>0.55370989999999998</v>
      </c>
      <c r="P66" s="74">
        <v>0</v>
      </c>
      <c r="Q66" s="74">
        <v>0</v>
      </c>
      <c r="R66" s="74">
        <v>1.55521</v>
      </c>
      <c r="S66" s="74">
        <v>3.2679738999999999</v>
      </c>
      <c r="T66" s="74">
        <v>0</v>
      </c>
      <c r="U66" s="74">
        <v>9.8421300000000003E-2</v>
      </c>
      <c r="V66" s="74">
        <v>0.15687709999999999</v>
      </c>
      <c r="X66" s="87">
        <v>1959</v>
      </c>
      <c r="Y66" s="74">
        <v>0.57493289999999997</v>
      </c>
      <c r="Z66" s="74">
        <v>0</v>
      </c>
      <c r="AA66" s="74">
        <v>0</v>
      </c>
      <c r="AB66" s="74">
        <v>0</v>
      </c>
      <c r="AC66" s="74">
        <v>0</v>
      </c>
      <c r="AD66" s="74">
        <v>0</v>
      </c>
      <c r="AE66" s="74">
        <v>0</v>
      </c>
      <c r="AF66" s="74">
        <v>0</v>
      </c>
      <c r="AG66" s="74">
        <v>0</v>
      </c>
      <c r="AH66" s="74">
        <v>0</v>
      </c>
      <c r="AI66" s="74">
        <v>0.39215689999999997</v>
      </c>
      <c r="AJ66" s="74">
        <v>0</v>
      </c>
      <c r="AK66" s="74">
        <v>0</v>
      </c>
      <c r="AL66" s="74">
        <v>0</v>
      </c>
      <c r="AM66" s="74">
        <v>0.71787509999999999</v>
      </c>
      <c r="AN66" s="74">
        <v>1.1286681999999999</v>
      </c>
      <c r="AO66" s="74">
        <v>4.1841004000000002</v>
      </c>
      <c r="AP66" s="74">
        <v>0</v>
      </c>
      <c r="AQ66" s="74">
        <v>0.1607652</v>
      </c>
      <c r="AR66" s="74">
        <v>0.18919040000000001</v>
      </c>
      <c r="AT66" s="87">
        <v>1959</v>
      </c>
      <c r="AU66" s="74">
        <v>0.37411149999999999</v>
      </c>
      <c r="AV66" s="74">
        <v>0</v>
      </c>
      <c r="AW66" s="74">
        <v>0</v>
      </c>
      <c r="AX66" s="74">
        <v>0</v>
      </c>
      <c r="AY66" s="74">
        <v>0</v>
      </c>
      <c r="AZ66" s="74">
        <v>0</v>
      </c>
      <c r="BA66" s="74">
        <v>0</v>
      </c>
      <c r="BB66" s="74">
        <v>0</v>
      </c>
      <c r="BC66" s="74">
        <v>0</v>
      </c>
      <c r="BD66" s="74">
        <v>0</v>
      </c>
      <c r="BE66" s="74">
        <v>0.37601050000000003</v>
      </c>
      <c r="BF66" s="74">
        <v>0</v>
      </c>
      <c r="BG66" s="74">
        <v>0.26048450000000001</v>
      </c>
      <c r="BH66" s="74">
        <v>0</v>
      </c>
      <c r="BI66" s="74">
        <v>0.39745629999999998</v>
      </c>
      <c r="BJ66" s="74">
        <v>1.3080445000000001</v>
      </c>
      <c r="BK66" s="74">
        <v>3.8265305999999999</v>
      </c>
      <c r="BL66" s="74">
        <v>0</v>
      </c>
      <c r="BM66" s="74">
        <v>0.12927089999999999</v>
      </c>
      <c r="BN66" s="74">
        <v>0.17405599999999999</v>
      </c>
      <c r="BP66" s="87">
        <v>1959</v>
      </c>
    </row>
    <row r="67" spans="2:68">
      <c r="B67" s="87">
        <v>1960</v>
      </c>
      <c r="C67" s="74">
        <v>0</v>
      </c>
      <c r="D67" s="74">
        <v>0.1900057</v>
      </c>
      <c r="E67" s="74">
        <v>0</v>
      </c>
      <c r="F67" s="74">
        <v>0</v>
      </c>
      <c r="G67" s="74">
        <v>0</v>
      </c>
      <c r="H67" s="74">
        <v>0</v>
      </c>
      <c r="I67" s="74">
        <v>0</v>
      </c>
      <c r="J67" s="74">
        <v>0</v>
      </c>
      <c r="K67" s="74">
        <v>0</v>
      </c>
      <c r="L67" s="74">
        <v>0</v>
      </c>
      <c r="M67" s="74">
        <v>0</v>
      </c>
      <c r="N67" s="74">
        <v>0</v>
      </c>
      <c r="O67" s="74">
        <v>0</v>
      </c>
      <c r="P67" s="74">
        <v>0.6688963</v>
      </c>
      <c r="Q67" s="74">
        <v>0</v>
      </c>
      <c r="R67" s="74">
        <v>0</v>
      </c>
      <c r="S67" s="74">
        <v>0</v>
      </c>
      <c r="T67" s="74">
        <v>13.071895</v>
      </c>
      <c r="U67" s="74">
        <v>7.70372E-2</v>
      </c>
      <c r="V67" s="74">
        <v>0.21534159999999999</v>
      </c>
      <c r="X67" s="87">
        <v>1960</v>
      </c>
      <c r="Y67" s="74">
        <v>0.1877229</v>
      </c>
      <c r="Z67" s="74">
        <v>0</v>
      </c>
      <c r="AA67" s="74">
        <v>0</v>
      </c>
      <c r="AB67" s="74">
        <v>0</v>
      </c>
      <c r="AC67" s="74">
        <v>0</v>
      </c>
      <c r="AD67" s="74">
        <v>0</v>
      </c>
      <c r="AE67" s="74">
        <v>0</v>
      </c>
      <c r="AF67" s="74">
        <v>0</v>
      </c>
      <c r="AG67" s="74">
        <v>0</v>
      </c>
      <c r="AH67" s="74">
        <v>0</v>
      </c>
      <c r="AI67" s="74">
        <v>0</v>
      </c>
      <c r="AJ67" s="74">
        <v>0</v>
      </c>
      <c r="AK67" s="74">
        <v>0</v>
      </c>
      <c r="AL67" s="74">
        <v>0</v>
      </c>
      <c r="AM67" s="74">
        <v>0</v>
      </c>
      <c r="AN67" s="74">
        <v>1.0869565000000001</v>
      </c>
      <c r="AO67" s="74">
        <v>1.9646364999999999</v>
      </c>
      <c r="AP67" s="74">
        <v>0</v>
      </c>
      <c r="AQ67" s="74">
        <v>5.9023699999999998E-2</v>
      </c>
      <c r="AR67" s="74">
        <v>7.4880500000000003E-2</v>
      </c>
      <c r="AT67" s="87">
        <v>1960</v>
      </c>
      <c r="AU67" s="74">
        <v>9.1516399999999998E-2</v>
      </c>
      <c r="AV67" s="74">
        <v>9.7040299999999996E-2</v>
      </c>
      <c r="AW67" s="74">
        <v>0</v>
      </c>
      <c r="AX67" s="74">
        <v>0</v>
      </c>
      <c r="AY67" s="74">
        <v>0</v>
      </c>
      <c r="AZ67" s="74">
        <v>0</v>
      </c>
      <c r="BA67" s="74">
        <v>0</v>
      </c>
      <c r="BB67" s="74">
        <v>0</v>
      </c>
      <c r="BC67" s="74">
        <v>0</v>
      </c>
      <c r="BD67" s="74">
        <v>0</v>
      </c>
      <c r="BE67" s="74">
        <v>0</v>
      </c>
      <c r="BF67" s="74">
        <v>0</v>
      </c>
      <c r="BG67" s="74">
        <v>0</v>
      </c>
      <c r="BH67" s="74">
        <v>0.30030030000000002</v>
      </c>
      <c r="BI67" s="74">
        <v>0</v>
      </c>
      <c r="BJ67" s="74">
        <v>0.63131309999999996</v>
      </c>
      <c r="BK67" s="74">
        <v>1.2077294999999999</v>
      </c>
      <c r="BL67" s="74">
        <v>4.7619047999999999</v>
      </c>
      <c r="BM67" s="74">
        <v>6.8126500000000006E-2</v>
      </c>
      <c r="BN67" s="74">
        <v>0.1258416</v>
      </c>
      <c r="BP67" s="87">
        <v>1960</v>
      </c>
    </row>
    <row r="68" spans="2:68">
      <c r="B68" s="87">
        <v>1961</v>
      </c>
      <c r="C68" s="74">
        <v>0.17430709999999999</v>
      </c>
      <c r="D68" s="74">
        <v>0</v>
      </c>
      <c r="E68" s="74">
        <v>0</v>
      </c>
      <c r="F68" s="74">
        <v>0</v>
      </c>
      <c r="G68" s="74">
        <v>0</v>
      </c>
      <c r="H68" s="74">
        <v>0</v>
      </c>
      <c r="I68" s="74">
        <v>0</v>
      </c>
      <c r="J68" s="74">
        <v>0</v>
      </c>
      <c r="K68" s="74">
        <v>0</v>
      </c>
      <c r="L68" s="74">
        <v>0</v>
      </c>
      <c r="M68" s="74">
        <v>0</v>
      </c>
      <c r="N68" s="74">
        <v>0.42052139999999999</v>
      </c>
      <c r="O68" s="74">
        <v>0</v>
      </c>
      <c r="P68" s="74">
        <v>0</v>
      </c>
      <c r="Q68" s="74">
        <v>1.7094016999999999</v>
      </c>
      <c r="R68" s="74">
        <v>0</v>
      </c>
      <c r="S68" s="74">
        <v>3.0030030000000001</v>
      </c>
      <c r="T68" s="74">
        <v>6.3291139000000003</v>
      </c>
      <c r="U68" s="74">
        <v>0.1129454</v>
      </c>
      <c r="V68" s="74">
        <v>0.22710469999999999</v>
      </c>
      <c r="X68" s="87">
        <v>1961</v>
      </c>
      <c r="Y68" s="74">
        <v>0</v>
      </c>
      <c r="Z68" s="74">
        <v>0</v>
      </c>
      <c r="AA68" s="74">
        <v>0</v>
      </c>
      <c r="AB68" s="74">
        <v>0</v>
      </c>
      <c r="AC68" s="74">
        <v>0</v>
      </c>
      <c r="AD68" s="74">
        <v>0</v>
      </c>
      <c r="AE68" s="74">
        <v>0</v>
      </c>
      <c r="AF68" s="74">
        <v>0</v>
      </c>
      <c r="AG68" s="74">
        <v>0</v>
      </c>
      <c r="AH68" s="74">
        <v>0</v>
      </c>
      <c r="AI68" s="74">
        <v>0</v>
      </c>
      <c r="AJ68" s="74">
        <v>0</v>
      </c>
      <c r="AK68" s="74">
        <v>0</v>
      </c>
      <c r="AL68" s="74">
        <v>1.6163793</v>
      </c>
      <c r="AM68" s="74">
        <v>0</v>
      </c>
      <c r="AN68" s="74">
        <v>0</v>
      </c>
      <c r="AO68" s="74">
        <v>0</v>
      </c>
      <c r="AP68" s="74">
        <v>3.5842293999999999</v>
      </c>
      <c r="AQ68" s="74">
        <v>7.6983800000000005E-2</v>
      </c>
      <c r="AR68" s="74">
        <v>0.105797</v>
      </c>
      <c r="AT68" s="87">
        <v>1961</v>
      </c>
      <c r="AU68" s="74">
        <v>8.9277700000000002E-2</v>
      </c>
      <c r="AV68" s="74">
        <v>0</v>
      </c>
      <c r="AW68" s="74">
        <v>0</v>
      </c>
      <c r="AX68" s="74">
        <v>0</v>
      </c>
      <c r="AY68" s="74">
        <v>0</v>
      </c>
      <c r="AZ68" s="74">
        <v>0</v>
      </c>
      <c r="BA68" s="74">
        <v>0</v>
      </c>
      <c r="BB68" s="74">
        <v>0</v>
      </c>
      <c r="BC68" s="74">
        <v>0</v>
      </c>
      <c r="BD68" s="74">
        <v>0</v>
      </c>
      <c r="BE68" s="74">
        <v>0</v>
      </c>
      <c r="BF68" s="74">
        <v>0.21514630000000001</v>
      </c>
      <c r="BG68" s="74">
        <v>0</v>
      </c>
      <c r="BH68" s="74">
        <v>0.89578979999999997</v>
      </c>
      <c r="BI68" s="74">
        <v>0.75614369999999997</v>
      </c>
      <c r="BJ68" s="74">
        <v>0</v>
      </c>
      <c r="BK68" s="74">
        <v>1.1520737000000001</v>
      </c>
      <c r="BL68" s="74">
        <v>4.5766590000000003</v>
      </c>
      <c r="BM68" s="74">
        <v>9.5163800000000007E-2</v>
      </c>
      <c r="BN68" s="74">
        <v>0.1555512</v>
      </c>
      <c r="BP68" s="87">
        <v>1961</v>
      </c>
    </row>
    <row r="69" spans="2:68">
      <c r="B69" s="87">
        <v>1962</v>
      </c>
      <c r="C69" s="74">
        <v>0.17129150000000001</v>
      </c>
      <c r="D69" s="74">
        <v>0</v>
      </c>
      <c r="E69" s="74">
        <v>0</v>
      </c>
      <c r="F69" s="74">
        <v>0</v>
      </c>
      <c r="G69" s="74">
        <v>0</v>
      </c>
      <c r="H69" s="74">
        <v>0</v>
      </c>
      <c r="I69" s="74">
        <v>0</v>
      </c>
      <c r="J69" s="74">
        <v>0</v>
      </c>
      <c r="K69" s="74">
        <v>0</v>
      </c>
      <c r="L69" s="74">
        <v>0</v>
      </c>
      <c r="M69" s="74">
        <v>0.3333333</v>
      </c>
      <c r="N69" s="74">
        <v>0</v>
      </c>
      <c r="O69" s="74">
        <v>0</v>
      </c>
      <c r="P69" s="74">
        <v>0.67159170000000001</v>
      </c>
      <c r="Q69" s="74">
        <v>1.6792611</v>
      </c>
      <c r="R69" s="74">
        <v>1.4044943999999999</v>
      </c>
      <c r="S69" s="74">
        <v>2.9154518999999999</v>
      </c>
      <c r="T69" s="74">
        <v>6.1349692999999998</v>
      </c>
      <c r="U69" s="74">
        <v>0.1481701</v>
      </c>
      <c r="V69" s="74">
        <v>0.2834412</v>
      </c>
      <c r="X69" s="87">
        <v>1962</v>
      </c>
      <c r="Y69" s="74">
        <v>0</v>
      </c>
      <c r="Z69" s="74">
        <v>0</v>
      </c>
      <c r="AA69" s="74">
        <v>0</v>
      </c>
      <c r="AB69" s="74">
        <v>0</v>
      </c>
      <c r="AC69" s="74">
        <v>0</v>
      </c>
      <c r="AD69" s="74">
        <v>0</v>
      </c>
      <c r="AE69" s="74">
        <v>0</v>
      </c>
      <c r="AF69" s="74">
        <v>0</v>
      </c>
      <c r="AG69" s="74">
        <v>0</v>
      </c>
      <c r="AH69" s="74">
        <v>0.30637249999999999</v>
      </c>
      <c r="AI69" s="74">
        <v>0</v>
      </c>
      <c r="AJ69" s="74">
        <v>0</v>
      </c>
      <c r="AK69" s="74">
        <v>0</v>
      </c>
      <c r="AL69" s="74">
        <v>1.6146393999999999</v>
      </c>
      <c r="AM69" s="74">
        <v>1.3071895</v>
      </c>
      <c r="AN69" s="74">
        <v>2.0040079999999998</v>
      </c>
      <c r="AO69" s="74">
        <v>1.7985612</v>
      </c>
      <c r="AP69" s="74">
        <v>0</v>
      </c>
      <c r="AQ69" s="74">
        <v>0.1697697</v>
      </c>
      <c r="AR69" s="74">
        <v>0.2053825</v>
      </c>
      <c r="AT69" s="87">
        <v>1962</v>
      </c>
      <c r="AU69" s="74">
        <v>8.7657799999999994E-2</v>
      </c>
      <c r="AV69" s="74">
        <v>0</v>
      </c>
      <c r="AW69" s="74">
        <v>0</v>
      </c>
      <c r="AX69" s="74">
        <v>0</v>
      </c>
      <c r="AY69" s="74">
        <v>0</v>
      </c>
      <c r="AZ69" s="74">
        <v>0</v>
      </c>
      <c r="BA69" s="74">
        <v>0</v>
      </c>
      <c r="BB69" s="74">
        <v>0</v>
      </c>
      <c r="BC69" s="74">
        <v>0</v>
      </c>
      <c r="BD69" s="74">
        <v>0.15126300000000001</v>
      </c>
      <c r="BE69" s="74">
        <v>0.17182130000000001</v>
      </c>
      <c r="BF69" s="74">
        <v>0</v>
      </c>
      <c r="BG69" s="74">
        <v>0</v>
      </c>
      <c r="BH69" s="74">
        <v>1.1951001000000001</v>
      </c>
      <c r="BI69" s="74">
        <v>1.4700477999999999</v>
      </c>
      <c r="BJ69" s="74">
        <v>1.754386</v>
      </c>
      <c r="BK69" s="74">
        <v>2.2246940999999998</v>
      </c>
      <c r="BL69" s="74">
        <v>2.1786492000000002</v>
      </c>
      <c r="BM69" s="74">
        <v>0.15887109999999999</v>
      </c>
      <c r="BN69" s="74">
        <v>0.232769</v>
      </c>
      <c r="BP69" s="87">
        <v>1962</v>
      </c>
    </row>
    <row r="70" spans="2:68">
      <c r="B70" s="87">
        <v>1963</v>
      </c>
      <c r="C70" s="74">
        <v>0</v>
      </c>
      <c r="D70" s="74">
        <v>0.181061</v>
      </c>
      <c r="E70" s="74">
        <v>0</v>
      </c>
      <c r="F70" s="74">
        <v>0</v>
      </c>
      <c r="G70" s="74">
        <v>0</v>
      </c>
      <c r="H70" s="74">
        <v>0</v>
      </c>
      <c r="I70" s="74">
        <v>0</v>
      </c>
      <c r="J70" s="74">
        <v>0</v>
      </c>
      <c r="K70" s="74">
        <v>0</v>
      </c>
      <c r="L70" s="74">
        <v>0</v>
      </c>
      <c r="M70" s="74">
        <v>0</v>
      </c>
      <c r="N70" s="74">
        <v>0.39463300000000001</v>
      </c>
      <c r="O70" s="74">
        <v>0</v>
      </c>
      <c r="P70" s="74">
        <v>0</v>
      </c>
      <c r="Q70" s="74">
        <v>0</v>
      </c>
      <c r="R70" s="74">
        <v>0</v>
      </c>
      <c r="S70" s="74">
        <v>0</v>
      </c>
      <c r="T70" s="74">
        <v>0</v>
      </c>
      <c r="U70" s="74">
        <v>3.6364300000000002E-2</v>
      </c>
      <c r="V70" s="74">
        <v>3.3113400000000001E-2</v>
      </c>
      <c r="X70" s="87">
        <v>1963</v>
      </c>
      <c r="Y70" s="74">
        <v>0.17749380000000001</v>
      </c>
      <c r="Z70" s="74">
        <v>0</v>
      </c>
      <c r="AA70" s="74">
        <v>0</v>
      </c>
      <c r="AB70" s="74">
        <v>0</v>
      </c>
      <c r="AC70" s="74">
        <v>0</v>
      </c>
      <c r="AD70" s="74">
        <v>0</v>
      </c>
      <c r="AE70" s="74">
        <v>0</v>
      </c>
      <c r="AF70" s="74">
        <v>0</v>
      </c>
      <c r="AG70" s="74">
        <v>0</v>
      </c>
      <c r="AH70" s="74">
        <v>0</v>
      </c>
      <c r="AI70" s="74">
        <v>0</v>
      </c>
      <c r="AJ70" s="74">
        <v>0</v>
      </c>
      <c r="AK70" s="74">
        <v>0</v>
      </c>
      <c r="AL70" s="74">
        <v>0.53219799999999995</v>
      </c>
      <c r="AM70" s="74">
        <v>0</v>
      </c>
      <c r="AN70" s="74">
        <v>1.8993351999999999</v>
      </c>
      <c r="AO70" s="74">
        <v>0</v>
      </c>
      <c r="AP70" s="74">
        <v>3.2051281999999999</v>
      </c>
      <c r="AQ70" s="74">
        <v>9.2472700000000005E-2</v>
      </c>
      <c r="AR70" s="74">
        <v>0.1250376</v>
      </c>
      <c r="AT70" s="87">
        <v>1963</v>
      </c>
      <c r="AU70" s="74">
        <v>8.6595099999999994E-2</v>
      </c>
      <c r="AV70" s="74">
        <v>9.2721399999999995E-2</v>
      </c>
      <c r="AW70" s="74">
        <v>0</v>
      </c>
      <c r="AX70" s="74">
        <v>0</v>
      </c>
      <c r="AY70" s="74">
        <v>0</v>
      </c>
      <c r="AZ70" s="74">
        <v>0</v>
      </c>
      <c r="BA70" s="74">
        <v>0</v>
      </c>
      <c r="BB70" s="74">
        <v>0</v>
      </c>
      <c r="BC70" s="74">
        <v>0</v>
      </c>
      <c r="BD70" s="74">
        <v>0</v>
      </c>
      <c r="BE70" s="74">
        <v>0</v>
      </c>
      <c r="BF70" s="74">
        <v>0.20238819999999999</v>
      </c>
      <c r="BG70" s="74">
        <v>0</v>
      </c>
      <c r="BH70" s="74">
        <v>0.2948113</v>
      </c>
      <c r="BI70" s="74">
        <v>0</v>
      </c>
      <c r="BJ70" s="74">
        <v>1.1166946</v>
      </c>
      <c r="BK70" s="74">
        <v>0</v>
      </c>
      <c r="BL70" s="74">
        <v>2.0833333000000001</v>
      </c>
      <c r="BM70" s="74">
        <v>6.4179600000000003E-2</v>
      </c>
      <c r="BN70" s="74">
        <v>9.1395900000000002E-2</v>
      </c>
      <c r="BP70" s="87">
        <v>1963</v>
      </c>
    </row>
    <row r="71" spans="2:68">
      <c r="B71" s="87">
        <v>1964</v>
      </c>
      <c r="C71" s="74">
        <v>0.1676165</v>
      </c>
      <c r="D71" s="74">
        <v>0</v>
      </c>
      <c r="E71" s="74">
        <v>0</v>
      </c>
      <c r="F71" s="74">
        <v>0</v>
      </c>
      <c r="G71" s="74">
        <v>0</v>
      </c>
      <c r="H71" s="74">
        <v>0</v>
      </c>
      <c r="I71" s="74">
        <v>0</v>
      </c>
      <c r="J71" s="74">
        <v>0</v>
      </c>
      <c r="K71" s="74">
        <v>0</v>
      </c>
      <c r="L71" s="74">
        <v>0</v>
      </c>
      <c r="M71" s="74">
        <v>0</v>
      </c>
      <c r="N71" s="74">
        <v>0</v>
      </c>
      <c r="O71" s="74">
        <v>0</v>
      </c>
      <c r="P71" s="74">
        <v>0</v>
      </c>
      <c r="Q71" s="74">
        <v>0</v>
      </c>
      <c r="R71" s="74">
        <v>1.310616</v>
      </c>
      <c r="S71" s="74">
        <v>2.7777778</v>
      </c>
      <c r="T71" s="74">
        <v>0</v>
      </c>
      <c r="U71" s="74">
        <v>5.3521699999999998E-2</v>
      </c>
      <c r="V71" s="74">
        <v>9.3360299999999993E-2</v>
      </c>
      <c r="X71" s="87">
        <v>1964</v>
      </c>
      <c r="Y71" s="74">
        <v>0</v>
      </c>
      <c r="Z71" s="74">
        <v>0</v>
      </c>
      <c r="AA71" s="74">
        <v>0.19493179999999999</v>
      </c>
      <c r="AB71" s="74">
        <v>0</v>
      </c>
      <c r="AC71" s="74">
        <v>0</v>
      </c>
      <c r="AD71" s="74">
        <v>0</v>
      </c>
      <c r="AE71" s="74">
        <v>0</v>
      </c>
      <c r="AF71" s="74">
        <v>0</v>
      </c>
      <c r="AG71" s="74">
        <v>0</v>
      </c>
      <c r="AH71" s="74">
        <v>0</v>
      </c>
      <c r="AI71" s="74">
        <v>0</v>
      </c>
      <c r="AJ71" s="74">
        <v>0</v>
      </c>
      <c r="AK71" s="74">
        <v>0.4694836</v>
      </c>
      <c r="AL71" s="74">
        <v>0</v>
      </c>
      <c r="AM71" s="74">
        <v>0.63171189999999999</v>
      </c>
      <c r="AN71" s="74">
        <v>0.91157699999999997</v>
      </c>
      <c r="AO71" s="74">
        <v>1.7035775</v>
      </c>
      <c r="AP71" s="74">
        <v>3.0211480000000002</v>
      </c>
      <c r="AQ71" s="74">
        <v>0.1087666</v>
      </c>
      <c r="AR71" s="74">
        <v>0.1488669</v>
      </c>
      <c r="AT71" s="87">
        <v>1964</v>
      </c>
      <c r="AU71" s="74">
        <v>8.5932800000000004E-2</v>
      </c>
      <c r="AV71" s="74">
        <v>0</v>
      </c>
      <c r="AW71" s="74">
        <v>9.5338000000000006E-2</v>
      </c>
      <c r="AX71" s="74">
        <v>0</v>
      </c>
      <c r="AY71" s="74">
        <v>0</v>
      </c>
      <c r="AZ71" s="74">
        <v>0</v>
      </c>
      <c r="BA71" s="74">
        <v>0</v>
      </c>
      <c r="BB71" s="74">
        <v>0</v>
      </c>
      <c r="BC71" s="74">
        <v>0</v>
      </c>
      <c r="BD71" s="74">
        <v>0</v>
      </c>
      <c r="BE71" s="74">
        <v>0</v>
      </c>
      <c r="BF71" s="74">
        <v>0</v>
      </c>
      <c r="BG71" s="74">
        <v>0.240096</v>
      </c>
      <c r="BH71" s="74">
        <v>0</v>
      </c>
      <c r="BI71" s="74">
        <v>0.36284470000000002</v>
      </c>
      <c r="BJ71" s="74">
        <v>1.0752687999999999</v>
      </c>
      <c r="BK71" s="74">
        <v>2.1119324000000002</v>
      </c>
      <c r="BL71" s="74">
        <v>1.996008</v>
      </c>
      <c r="BM71" s="74">
        <v>8.0923599999999998E-2</v>
      </c>
      <c r="BN71" s="74">
        <v>0.12636249999999999</v>
      </c>
      <c r="BP71" s="87">
        <v>1964</v>
      </c>
    </row>
    <row r="72" spans="2:68">
      <c r="B72" s="87">
        <v>1965</v>
      </c>
      <c r="C72" s="74">
        <v>0</v>
      </c>
      <c r="D72" s="74">
        <v>0</v>
      </c>
      <c r="E72" s="74">
        <v>0</v>
      </c>
      <c r="F72" s="74">
        <v>0</v>
      </c>
      <c r="G72" s="74">
        <v>0</v>
      </c>
      <c r="H72" s="74">
        <v>0</v>
      </c>
      <c r="I72" s="74">
        <v>0.27979850000000001</v>
      </c>
      <c r="J72" s="74">
        <v>0</v>
      </c>
      <c r="K72" s="74">
        <v>0</v>
      </c>
      <c r="L72" s="74">
        <v>0</v>
      </c>
      <c r="M72" s="74">
        <v>0</v>
      </c>
      <c r="N72" s="74">
        <v>0</v>
      </c>
      <c r="O72" s="74">
        <v>0</v>
      </c>
      <c r="P72" s="74">
        <v>0</v>
      </c>
      <c r="Q72" s="74">
        <v>0.86655110000000002</v>
      </c>
      <c r="R72" s="74">
        <v>0</v>
      </c>
      <c r="S72" s="74">
        <v>0</v>
      </c>
      <c r="T72" s="74">
        <v>0</v>
      </c>
      <c r="U72" s="74">
        <v>3.4998700000000001E-2</v>
      </c>
      <c r="V72" s="74">
        <v>4.9633400000000001E-2</v>
      </c>
      <c r="X72" s="87">
        <v>1965</v>
      </c>
      <c r="Y72" s="74">
        <v>0</v>
      </c>
      <c r="Z72" s="74">
        <v>0</v>
      </c>
      <c r="AA72" s="74">
        <v>0</v>
      </c>
      <c r="AB72" s="74">
        <v>0</v>
      </c>
      <c r="AC72" s="74">
        <v>0</v>
      </c>
      <c r="AD72" s="74">
        <v>0</v>
      </c>
      <c r="AE72" s="74">
        <v>0</v>
      </c>
      <c r="AF72" s="74">
        <v>0</v>
      </c>
      <c r="AG72" s="74">
        <v>0</v>
      </c>
      <c r="AH72" s="74">
        <v>0.30902350000000001</v>
      </c>
      <c r="AI72" s="74">
        <v>0</v>
      </c>
      <c r="AJ72" s="74">
        <v>0</v>
      </c>
      <c r="AK72" s="74">
        <v>0</v>
      </c>
      <c r="AL72" s="74">
        <v>1.0432968</v>
      </c>
      <c r="AM72" s="74">
        <v>1.25</v>
      </c>
      <c r="AN72" s="74">
        <v>0.88495579999999996</v>
      </c>
      <c r="AO72" s="74">
        <v>3.2733224000000001</v>
      </c>
      <c r="AP72" s="74">
        <v>2.8571428999999999</v>
      </c>
      <c r="AQ72" s="74">
        <v>0.1599602</v>
      </c>
      <c r="AR72" s="74">
        <v>0.21777189999999999</v>
      </c>
      <c r="AT72" s="87">
        <v>1965</v>
      </c>
      <c r="AU72" s="74">
        <v>0</v>
      </c>
      <c r="AV72" s="74">
        <v>0</v>
      </c>
      <c r="AW72" s="74">
        <v>0</v>
      </c>
      <c r="AX72" s="74">
        <v>0</v>
      </c>
      <c r="AY72" s="74">
        <v>0</v>
      </c>
      <c r="AZ72" s="74">
        <v>0</v>
      </c>
      <c r="BA72" s="74">
        <v>0.14501159999999999</v>
      </c>
      <c r="BB72" s="74">
        <v>0</v>
      </c>
      <c r="BC72" s="74">
        <v>0</v>
      </c>
      <c r="BD72" s="74">
        <v>0.15323320000000001</v>
      </c>
      <c r="BE72" s="74">
        <v>0</v>
      </c>
      <c r="BF72" s="74">
        <v>0</v>
      </c>
      <c r="BG72" s="74">
        <v>0</v>
      </c>
      <c r="BH72" s="74">
        <v>0.57273770000000002</v>
      </c>
      <c r="BI72" s="74">
        <v>1.0893246000000001</v>
      </c>
      <c r="BJ72" s="74">
        <v>0.52301260000000005</v>
      </c>
      <c r="BK72" s="74">
        <v>2.0387360000000001</v>
      </c>
      <c r="BL72" s="74">
        <v>1.9083969000000001</v>
      </c>
      <c r="BM72" s="74">
        <v>9.69941E-2</v>
      </c>
      <c r="BN72" s="74">
        <v>0.15236250000000001</v>
      </c>
      <c r="BP72" s="87">
        <v>1965</v>
      </c>
    </row>
    <row r="73" spans="2:68">
      <c r="B73" s="87">
        <v>1966</v>
      </c>
      <c r="C73" s="74">
        <v>0.16810820000000001</v>
      </c>
      <c r="D73" s="74">
        <v>0</v>
      </c>
      <c r="E73" s="74">
        <v>0</v>
      </c>
      <c r="F73" s="74">
        <v>0</v>
      </c>
      <c r="G73" s="74">
        <v>0</v>
      </c>
      <c r="H73" s="74">
        <v>0</v>
      </c>
      <c r="I73" s="74">
        <v>0</v>
      </c>
      <c r="J73" s="74">
        <v>0</v>
      </c>
      <c r="K73" s="74">
        <v>0</v>
      </c>
      <c r="L73" s="74">
        <v>0</v>
      </c>
      <c r="M73" s="74">
        <v>0</v>
      </c>
      <c r="N73" s="74">
        <v>0.36171209999999998</v>
      </c>
      <c r="O73" s="74">
        <v>0</v>
      </c>
      <c r="P73" s="74">
        <v>0</v>
      </c>
      <c r="Q73" s="74">
        <v>0</v>
      </c>
      <c r="R73" s="74">
        <v>0</v>
      </c>
      <c r="S73" s="74">
        <v>2.6004421</v>
      </c>
      <c r="T73" s="74">
        <v>16.749483999999999</v>
      </c>
      <c r="U73" s="74">
        <v>0.10271180000000001</v>
      </c>
      <c r="V73" s="74">
        <v>0.30295280000000002</v>
      </c>
      <c r="X73" s="87">
        <v>1966</v>
      </c>
      <c r="Y73" s="74">
        <v>0.17686660000000001</v>
      </c>
      <c r="Z73" s="74">
        <v>0.17521329999999999</v>
      </c>
      <c r="AA73" s="74">
        <v>0</v>
      </c>
      <c r="AB73" s="74">
        <v>0</v>
      </c>
      <c r="AC73" s="74">
        <v>0</v>
      </c>
      <c r="AD73" s="74">
        <v>0</v>
      </c>
      <c r="AE73" s="74">
        <v>0</v>
      </c>
      <c r="AF73" s="74">
        <v>0</v>
      </c>
      <c r="AG73" s="74">
        <v>0.26419799999999999</v>
      </c>
      <c r="AH73" s="74">
        <v>0</v>
      </c>
      <c r="AI73" s="74">
        <v>0</v>
      </c>
      <c r="AJ73" s="74">
        <v>0</v>
      </c>
      <c r="AK73" s="74">
        <v>0</v>
      </c>
      <c r="AL73" s="74">
        <v>0</v>
      </c>
      <c r="AM73" s="74">
        <v>0</v>
      </c>
      <c r="AN73" s="74">
        <v>1.7152364</v>
      </c>
      <c r="AO73" s="74">
        <v>1.5685536</v>
      </c>
      <c r="AP73" s="74">
        <v>2.7070192999999998</v>
      </c>
      <c r="AQ73" s="74">
        <v>0.1215719</v>
      </c>
      <c r="AR73" s="74">
        <v>0.1535533</v>
      </c>
      <c r="AT73" s="87">
        <v>1966</v>
      </c>
      <c r="AU73" s="74">
        <v>0.17237620000000001</v>
      </c>
      <c r="AV73" s="74">
        <v>8.5488400000000006E-2</v>
      </c>
      <c r="AW73" s="74">
        <v>0</v>
      </c>
      <c r="AX73" s="74">
        <v>0</v>
      </c>
      <c r="AY73" s="74">
        <v>0</v>
      </c>
      <c r="AZ73" s="74">
        <v>0</v>
      </c>
      <c r="BA73" s="74">
        <v>0</v>
      </c>
      <c r="BB73" s="74">
        <v>0</v>
      </c>
      <c r="BC73" s="74">
        <v>0.1287953</v>
      </c>
      <c r="BD73" s="74">
        <v>0</v>
      </c>
      <c r="BE73" s="74">
        <v>0</v>
      </c>
      <c r="BF73" s="74">
        <v>0.18393480000000001</v>
      </c>
      <c r="BG73" s="74">
        <v>0</v>
      </c>
      <c r="BH73" s="74">
        <v>0</v>
      </c>
      <c r="BI73" s="74">
        <v>0</v>
      </c>
      <c r="BJ73" s="74">
        <v>1.0208508999999999</v>
      </c>
      <c r="BK73" s="74">
        <v>1.9567939999999999</v>
      </c>
      <c r="BL73" s="74">
        <v>7.2923502999999998</v>
      </c>
      <c r="BM73" s="74">
        <v>0.1120738</v>
      </c>
      <c r="BN73" s="74">
        <v>0.1969216</v>
      </c>
      <c r="BP73" s="87">
        <v>1966</v>
      </c>
    </row>
    <row r="74" spans="2:68">
      <c r="B74" s="87">
        <v>1967</v>
      </c>
      <c r="C74" s="74">
        <v>0</v>
      </c>
      <c r="D74" s="74">
        <v>0</v>
      </c>
      <c r="E74" s="74">
        <v>0</v>
      </c>
      <c r="F74" s="74">
        <v>0.18636759999999999</v>
      </c>
      <c r="G74" s="74">
        <v>0</v>
      </c>
      <c r="H74" s="74">
        <v>0</v>
      </c>
      <c r="I74" s="74">
        <v>0</v>
      </c>
      <c r="J74" s="74">
        <v>0</v>
      </c>
      <c r="K74" s="74">
        <v>0</v>
      </c>
      <c r="L74" s="74">
        <v>0</v>
      </c>
      <c r="M74" s="74">
        <v>0</v>
      </c>
      <c r="N74" s="74">
        <v>0.35410140000000001</v>
      </c>
      <c r="O74" s="74">
        <v>0</v>
      </c>
      <c r="P74" s="74">
        <v>0.60453639999999997</v>
      </c>
      <c r="Q74" s="74">
        <v>0.87092080000000005</v>
      </c>
      <c r="R74" s="74">
        <v>2.5057318999999998</v>
      </c>
      <c r="S74" s="74">
        <v>5.0676531999999996</v>
      </c>
      <c r="T74" s="74">
        <v>5.4582173000000003</v>
      </c>
      <c r="U74" s="74">
        <v>0.15153249999999999</v>
      </c>
      <c r="V74" s="74">
        <v>0.30904490000000001</v>
      </c>
      <c r="X74" s="87">
        <v>1967</v>
      </c>
      <c r="Y74" s="74">
        <v>0</v>
      </c>
      <c r="Z74" s="74">
        <v>0</v>
      </c>
      <c r="AA74" s="74">
        <v>0</v>
      </c>
      <c r="AB74" s="74">
        <v>0</v>
      </c>
      <c r="AC74" s="74">
        <v>0</v>
      </c>
      <c r="AD74" s="74">
        <v>0</v>
      </c>
      <c r="AE74" s="74">
        <v>0</v>
      </c>
      <c r="AF74" s="74">
        <v>0</v>
      </c>
      <c r="AG74" s="74">
        <v>0</v>
      </c>
      <c r="AH74" s="74">
        <v>0</v>
      </c>
      <c r="AI74" s="74">
        <v>0.31128790000000001</v>
      </c>
      <c r="AJ74" s="74">
        <v>0.36183769999999998</v>
      </c>
      <c r="AK74" s="74">
        <v>0</v>
      </c>
      <c r="AL74" s="74">
        <v>1.0224165000000001</v>
      </c>
      <c r="AM74" s="74">
        <v>0.61827620000000005</v>
      </c>
      <c r="AN74" s="74">
        <v>0.83381280000000002</v>
      </c>
      <c r="AO74" s="74">
        <v>1.5036916</v>
      </c>
      <c r="AP74" s="74">
        <v>2.6333807</v>
      </c>
      <c r="AQ74" s="74">
        <v>0.13652439999999999</v>
      </c>
      <c r="AR74" s="74">
        <v>0.17978710000000001</v>
      </c>
      <c r="AT74" s="87">
        <v>1967</v>
      </c>
      <c r="AU74" s="74">
        <v>0</v>
      </c>
      <c r="AV74" s="74">
        <v>0</v>
      </c>
      <c r="AW74" s="74">
        <v>0</v>
      </c>
      <c r="AX74" s="74">
        <v>9.5308199999999996E-2</v>
      </c>
      <c r="AY74" s="74">
        <v>0</v>
      </c>
      <c r="AZ74" s="74">
        <v>0</v>
      </c>
      <c r="BA74" s="74">
        <v>0</v>
      </c>
      <c r="BB74" s="74">
        <v>0</v>
      </c>
      <c r="BC74" s="74">
        <v>0</v>
      </c>
      <c r="BD74" s="74">
        <v>0</v>
      </c>
      <c r="BE74" s="74">
        <v>0.15489539999999999</v>
      </c>
      <c r="BF74" s="74">
        <v>0.35792770000000002</v>
      </c>
      <c r="BG74" s="74">
        <v>0</v>
      </c>
      <c r="BH74" s="74">
        <v>0.83095359999999996</v>
      </c>
      <c r="BI74" s="74">
        <v>0.72316780000000003</v>
      </c>
      <c r="BJ74" s="74">
        <v>1.5018924</v>
      </c>
      <c r="BK74" s="74">
        <v>2.8310165999999999</v>
      </c>
      <c r="BL74" s="74">
        <v>3.5527134</v>
      </c>
      <c r="BM74" s="74">
        <v>0.14407909999999999</v>
      </c>
      <c r="BN74" s="74">
        <v>0.22546359999999999</v>
      </c>
      <c r="BP74" s="87">
        <v>1967</v>
      </c>
    </row>
    <row r="75" spans="2:68">
      <c r="B75" s="88">
        <v>1968</v>
      </c>
      <c r="C75" s="74">
        <v>0</v>
      </c>
      <c r="D75" s="74">
        <v>0</v>
      </c>
      <c r="E75" s="74">
        <v>0</v>
      </c>
      <c r="F75" s="74">
        <v>0</v>
      </c>
      <c r="G75" s="74">
        <v>0</v>
      </c>
      <c r="H75" s="74">
        <v>0</v>
      </c>
      <c r="I75" s="74">
        <v>0</v>
      </c>
      <c r="J75" s="74">
        <v>0</v>
      </c>
      <c r="K75" s="74">
        <v>0</v>
      </c>
      <c r="L75" s="74">
        <v>0</v>
      </c>
      <c r="M75" s="74">
        <v>0</v>
      </c>
      <c r="N75" s="74">
        <v>0</v>
      </c>
      <c r="O75" s="74">
        <v>0.4376157</v>
      </c>
      <c r="P75" s="74">
        <v>0</v>
      </c>
      <c r="Q75" s="74">
        <v>0</v>
      </c>
      <c r="R75" s="74">
        <v>1.2606048000000001</v>
      </c>
      <c r="S75" s="74">
        <v>2.4393813999999998</v>
      </c>
      <c r="T75" s="74">
        <v>10.793308</v>
      </c>
      <c r="U75" s="74">
        <v>8.2737099999999994E-2</v>
      </c>
      <c r="V75" s="74">
        <v>0.24119180000000001</v>
      </c>
      <c r="X75" s="88">
        <v>1968</v>
      </c>
      <c r="Y75" s="74">
        <v>0.17937439999999999</v>
      </c>
      <c r="Z75" s="74">
        <v>0</v>
      </c>
      <c r="AA75" s="74">
        <v>0</v>
      </c>
      <c r="AB75" s="74">
        <v>0</v>
      </c>
      <c r="AC75" s="74">
        <v>0</v>
      </c>
      <c r="AD75" s="74">
        <v>0</v>
      </c>
      <c r="AE75" s="74">
        <v>0.28441169999999999</v>
      </c>
      <c r="AF75" s="74">
        <v>0</v>
      </c>
      <c r="AG75" s="74">
        <v>0</v>
      </c>
      <c r="AH75" s="74">
        <v>0</v>
      </c>
      <c r="AI75" s="74">
        <v>0</v>
      </c>
      <c r="AJ75" s="74">
        <v>0.3518463</v>
      </c>
      <c r="AK75" s="74">
        <v>0.43005019999999999</v>
      </c>
      <c r="AL75" s="74">
        <v>0.5070325</v>
      </c>
      <c r="AM75" s="74">
        <v>1.2313148</v>
      </c>
      <c r="AN75" s="74">
        <v>0</v>
      </c>
      <c r="AO75" s="74">
        <v>0</v>
      </c>
      <c r="AP75" s="74">
        <v>2.5589190999999998</v>
      </c>
      <c r="AQ75" s="74">
        <v>0.1341067</v>
      </c>
      <c r="AR75" s="74">
        <v>0.163106</v>
      </c>
      <c r="AT75" s="88">
        <v>1968</v>
      </c>
      <c r="AU75" s="74">
        <v>8.7356699999999995E-2</v>
      </c>
      <c r="AV75" s="74">
        <v>0</v>
      </c>
      <c r="AW75" s="74">
        <v>0</v>
      </c>
      <c r="AX75" s="74">
        <v>0</v>
      </c>
      <c r="AY75" s="74">
        <v>0</v>
      </c>
      <c r="AZ75" s="74">
        <v>0</v>
      </c>
      <c r="BA75" s="74">
        <v>0.13801269999999999</v>
      </c>
      <c r="BB75" s="74">
        <v>0</v>
      </c>
      <c r="BC75" s="74">
        <v>0</v>
      </c>
      <c r="BD75" s="74">
        <v>0</v>
      </c>
      <c r="BE75" s="74">
        <v>0</v>
      </c>
      <c r="BF75" s="74">
        <v>0.17463500000000001</v>
      </c>
      <c r="BG75" s="74">
        <v>0.43380000000000002</v>
      </c>
      <c r="BH75" s="74">
        <v>0.27314490000000002</v>
      </c>
      <c r="BI75" s="74">
        <v>0.71892279999999997</v>
      </c>
      <c r="BJ75" s="74">
        <v>0.49862630000000002</v>
      </c>
      <c r="BK75" s="74">
        <v>0.89645900000000001</v>
      </c>
      <c r="BL75" s="74">
        <v>5.2075196999999998</v>
      </c>
      <c r="BM75" s="74">
        <v>0.1082554</v>
      </c>
      <c r="BN75" s="74">
        <v>0.17661289999999999</v>
      </c>
      <c r="BP75" s="88">
        <v>1968</v>
      </c>
    </row>
    <row r="76" spans="2:68">
      <c r="B76" s="88">
        <v>1969</v>
      </c>
      <c r="C76" s="74">
        <v>0</v>
      </c>
      <c r="D76" s="74">
        <v>0</v>
      </c>
      <c r="E76" s="74">
        <v>0</v>
      </c>
      <c r="F76" s="74">
        <v>0</v>
      </c>
      <c r="G76" s="74">
        <v>0</v>
      </c>
      <c r="H76" s="74">
        <v>0</v>
      </c>
      <c r="I76" s="74">
        <v>0</v>
      </c>
      <c r="J76" s="74">
        <v>0</v>
      </c>
      <c r="K76" s="74">
        <v>0</v>
      </c>
      <c r="L76" s="74">
        <v>0</v>
      </c>
      <c r="M76" s="74">
        <v>0</v>
      </c>
      <c r="N76" s="74">
        <v>0</v>
      </c>
      <c r="O76" s="74">
        <v>0</v>
      </c>
      <c r="P76" s="74">
        <v>0</v>
      </c>
      <c r="Q76" s="74">
        <v>0</v>
      </c>
      <c r="R76" s="74">
        <v>1.2901228</v>
      </c>
      <c r="S76" s="74">
        <v>2.3687700999999999</v>
      </c>
      <c r="T76" s="74">
        <v>0</v>
      </c>
      <c r="U76" s="74">
        <v>3.2413900000000002E-2</v>
      </c>
      <c r="V76" s="74">
        <v>7.4786400000000003E-2</v>
      </c>
      <c r="X76" s="88">
        <v>1969</v>
      </c>
      <c r="Y76" s="74">
        <v>0</v>
      </c>
      <c r="Z76" s="74">
        <v>0</v>
      </c>
      <c r="AA76" s="74">
        <v>0</v>
      </c>
      <c r="AB76" s="74">
        <v>0</v>
      </c>
      <c r="AC76" s="74">
        <v>0</v>
      </c>
      <c r="AD76" s="74">
        <v>0</v>
      </c>
      <c r="AE76" s="74">
        <v>0</v>
      </c>
      <c r="AF76" s="74">
        <v>0</v>
      </c>
      <c r="AG76" s="74">
        <v>0</v>
      </c>
      <c r="AH76" s="74">
        <v>0</v>
      </c>
      <c r="AI76" s="74">
        <v>0</v>
      </c>
      <c r="AJ76" s="74">
        <v>0</v>
      </c>
      <c r="AK76" s="74">
        <v>0</v>
      </c>
      <c r="AL76" s="74">
        <v>0</v>
      </c>
      <c r="AM76" s="74">
        <v>0.61769960000000002</v>
      </c>
      <c r="AN76" s="74">
        <v>2.4599237</v>
      </c>
      <c r="AO76" s="74">
        <v>0</v>
      </c>
      <c r="AP76" s="74">
        <v>2.4586334999999999</v>
      </c>
      <c r="AQ76" s="74">
        <v>8.2063800000000006E-2</v>
      </c>
      <c r="AR76" s="74">
        <v>0.1197131</v>
      </c>
      <c r="AT76" s="88">
        <v>1969</v>
      </c>
      <c r="AU76" s="74">
        <v>0</v>
      </c>
      <c r="AV76" s="74">
        <v>0</v>
      </c>
      <c r="AW76" s="74">
        <v>0</v>
      </c>
      <c r="AX76" s="74">
        <v>0</v>
      </c>
      <c r="AY76" s="74">
        <v>0</v>
      </c>
      <c r="AZ76" s="74">
        <v>0</v>
      </c>
      <c r="BA76" s="74">
        <v>0</v>
      </c>
      <c r="BB76" s="74">
        <v>0</v>
      </c>
      <c r="BC76" s="74">
        <v>0</v>
      </c>
      <c r="BD76" s="74">
        <v>0</v>
      </c>
      <c r="BE76" s="74">
        <v>0</v>
      </c>
      <c r="BF76" s="74">
        <v>0</v>
      </c>
      <c r="BG76" s="74">
        <v>0</v>
      </c>
      <c r="BH76" s="74">
        <v>0</v>
      </c>
      <c r="BI76" s="74">
        <v>0.35946139999999999</v>
      </c>
      <c r="BJ76" s="74">
        <v>2.0053442000000001</v>
      </c>
      <c r="BK76" s="74">
        <v>0.86692670000000005</v>
      </c>
      <c r="BL76" s="74">
        <v>1.678641</v>
      </c>
      <c r="BM76" s="74">
        <v>5.70822E-2</v>
      </c>
      <c r="BN76" s="74">
        <v>0.1031422</v>
      </c>
      <c r="BP76" s="88">
        <v>1969</v>
      </c>
    </row>
    <row r="77" spans="2:68">
      <c r="B77" s="88">
        <v>1970</v>
      </c>
      <c r="C77" s="74">
        <v>0</v>
      </c>
      <c r="D77" s="74">
        <v>0.158637</v>
      </c>
      <c r="E77" s="74">
        <v>0</v>
      </c>
      <c r="F77" s="74">
        <v>0</v>
      </c>
      <c r="G77" s="74">
        <v>0</v>
      </c>
      <c r="H77" s="74">
        <v>0</v>
      </c>
      <c r="I77" s="74">
        <v>0</v>
      </c>
      <c r="J77" s="74">
        <v>0</v>
      </c>
      <c r="K77" s="74">
        <v>0</v>
      </c>
      <c r="L77" s="74">
        <v>0</v>
      </c>
      <c r="M77" s="74">
        <v>0</v>
      </c>
      <c r="N77" s="74">
        <v>0</v>
      </c>
      <c r="O77" s="74">
        <v>0</v>
      </c>
      <c r="P77" s="74">
        <v>0</v>
      </c>
      <c r="Q77" s="74">
        <v>0</v>
      </c>
      <c r="R77" s="74">
        <v>1.3046144</v>
      </c>
      <c r="S77" s="74">
        <v>2.3471424000000001</v>
      </c>
      <c r="T77" s="74">
        <v>0</v>
      </c>
      <c r="U77" s="74">
        <v>4.7679800000000001E-2</v>
      </c>
      <c r="V77" s="74">
        <v>8.58516E-2</v>
      </c>
      <c r="X77" s="88">
        <v>1970</v>
      </c>
      <c r="Y77" s="74">
        <v>0</v>
      </c>
      <c r="Z77" s="74">
        <v>0</v>
      </c>
      <c r="AA77" s="74">
        <v>0</v>
      </c>
      <c r="AB77" s="74">
        <v>0</v>
      </c>
      <c r="AC77" s="74">
        <v>0</v>
      </c>
      <c r="AD77" s="74">
        <v>0</v>
      </c>
      <c r="AE77" s="74">
        <v>0</v>
      </c>
      <c r="AF77" s="74">
        <v>0</v>
      </c>
      <c r="AG77" s="74">
        <v>0</v>
      </c>
      <c r="AH77" s="74">
        <v>0.26431739999999998</v>
      </c>
      <c r="AI77" s="74">
        <v>0</v>
      </c>
      <c r="AJ77" s="74">
        <v>0.33340219999999998</v>
      </c>
      <c r="AK77" s="74">
        <v>0</v>
      </c>
      <c r="AL77" s="74">
        <v>0</v>
      </c>
      <c r="AM77" s="74">
        <v>0</v>
      </c>
      <c r="AN77" s="74">
        <v>0</v>
      </c>
      <c r="AO77" s="74">
        <v>4.0003200000000003</v>
      </c>
      <c r="AP77" s="74">
        <v>4.6243844000000003</v>
      </c>
      <c r="AQ77" s="74">
        <v>0.112624</v>
      </c>
      <c r="AR77" s="74">
        <v>0.16701440000000001</v>
      </c>
      <c r="AT77" s="88">
        <v>1970</v>
      </c>
      <c r="AU77" s="74">
        <v>0</v>
      </c>
      <c r="AV77" s="74">
        <v>8.1371899999999997E-2</v>
      </c>
      <c r="AW77" s="74">
        <v>0</v>
      </c>
      <c r="AX77" s="74">
        <v>0</v>
      </c>
      <c r="AY77" s="74">
        <v>0</v>
      </c>
      <c r="AZ77" s="74">
        <v>0</v>
      </c>
      <c r="BA77" s="74">
        <v>0</v>
      </c>
      <c r="BB77" s="74">
        <v>0</v>
      </c>
      <c r="BC77" s="74">
        <v>0</v>
      </c>
      <c r="BD77" s="74">
        <v>0.12968099999999999</v>
      </c>
      <c r="BE77" s="74">
        <v>0</v>
      </c>
      <c r="BF77" s="74">
        <v>0.16671749999999999</v>
      </c>
      <c r="BG77" s="74">
        <v>0</v>
      </c>
      <c r="BH77" s="74">
        <v>0</v>
      </c>
      <c r="BI77" s="74">
        <v>0</v>
      </c>
      <c r="BJ77" s="74">
        <v>0.50150450000000002</v>
      </c>
      <c r="BK77" s="74">
        <v>3.4013895000000001</v>
      </c>
      <c r="BL77" s="74">
        <v>3.1646070000000002</v>
      </c>
      <c r="BM77" s="74">
        <v>7.9952999999999996E-2</v>
      </c>
      <c r="BN77" s="74">
        <v>0.1378857</v>
      </c>
      <c r="BP77" s="88">
        <v>1970</v>
      </c>
    </row>
    <row r="78" spans="2:68">
      <c r="B78" s="88">
        <v>1971</v>
      </c>
      <c r="C78" s="74">
        <v>0</v>
      </c>
      <c r="D78" s="74">
        <v>0</v>
      </c>
      <c r="E78" s="74">
        <v>0</v>
      </c>
      <c r="F78" s="74">
        <v>0</v>
      </c>
      <c r="G78" s="74">
        <v>0</v>
      </c>
      <c r="H78" s="74">
        <v>0</v>
      </c>
      <c r="I78" s="74">
        <v>0</v>
      </c>
      <c r="J78" s="74">
        <v>0</v>
      </c>
      <c r="K78" s="74">
        <v>0</v>
      </c>
      <c r="L78" s="74">
        <v>0</v>
      </c>
      <c r="M78" s="74">
        <v>0</v>
      </c>
      <c r="N78" s="74">
        <v>0</v>
      </c>
      <c r="O78" s="74">
        <v>0</v>
      </c>
      <c r="P78" s="74">
        <v>0</v>
      </c>
      <c r="Q78" s="74">
        <v>0.78712269999999995</v>
      </c>
      <c r="R78" s="74">
        <v>1.2849341000000001</v>
      </c>
      <c r="S78" s="74">
        <v>4.5642300999999996</v>
      </c>
      <c r="T78" s="74">
        <v>4.7490145999999998</v>
      </c>
      <c r="U78" s="74">
        <v>7.6127399999999998E-2</v>
      </c>
      <c r="V78" s="74">
        <v>0.20274049999999999</v>
      </c>
      <c r="X78" s="88">
        <v>1971</v>
      </c>
      <c r="Y78" s="74">
        <v>0</v>
      </c>
      <c r="Z78" s="74">
        <v>0</v>
      </c>
      <c r="AA78" s="74">
        <v>0</v>
      </c>
      <c r="AB78" s="74">
        <v>0</v>
      </c>
      <c r="AC78" s="74">
        <v>0</v>
      </c>
      <c r="AD78" s="74">
        <v>0</v>
      </c>
      <c r="AE78" s="74">
        <v>0</v>
      </c>
      <c r="AF78" s="74">
        <v>0</v>
      </c>
      <c r="AG78" s="74">
        <v>0</v>
      </c>
      <c r="AH78" s="74">
        <v>0</v>
      </c>
      <c r="AI78" s="74">
        <v>0</v>
      </c>
      <c r="AJ78" s="74">
        <v>0</v>
      </c>
      <c r="AK78" s="74">
        <v>0</v>
      </c>
      <c r="AL78" s="74">
        <v>0.4775549</v>
      </c>
      <c r="AM78" s="74">
        <v>0</v>
      </c>
      <c r="AN78" s="74">
        <v>0</v>
      </c>
      <c r="AO78" s="74">
        <v>0</v>
      </c>
      <c r="AP78" s="74">
        <v>2.1799316000000002</v>
      </c>
      <c r="AQ78" s="74">
        <v>3.0772399999999998E-2</v>
      </c>
      <c r="AR78" s="74">
        <v>4.65729E-2</v>
      </c>
      <c r="AT78" s="88">
        <v>1971</v>
      </c>
      <c r="AU78" s="74">
        <v>0</v>
      </c>
      <c r="AV78" s="74">
        <v>0</v>
      </c>
      <c r="AW78" s="74">
        <v>0</v>
      </c>
      <c r="AX78" s="74">
        <v>0</v>
      </c>
      <c r="AY78" s="74">
        <v>0</v>
      </c>
      <c r="AZ78" s="74">
        <v>0</v>
      </c>
      <c r="BA78" s="74">
        <v>0</v>
      </c>
      <c r="BB78" s="74">
        <v>0</v>
      </c>
      <c r="BC78" s="74">
        <v>0</v>
      </c>
      <c r="BD78" s="74">
        <v>0</v>
      </c>
      <c r="BE78" s="74">
        <v>0</v>
      </c>
      <c r="BF78" s="74">
        <v>0</v>
      </c>
      <c r="BG78" s="74">
        <v>0</v>
      </c>
      <c r="BH78" s="74">
        <v>0.25060710000000003</v>
      </c>
      <c r="BI78" s="74">
        <v>0.33446379999999998</v>
      </c>
      <c r="BJ78" s="74">
        <v>0.4913112</v>
      </c>
      <c r="BK78" s="74">
        <v>1.6408372</v>
      </c>
      <c r="BL78" s="74">
        <v>2.9881966000000002</v>
      </c>
      <c r="BM78" s="74">
        <v>5.3568999999999999E-2</v>
      </c>
      <c r="BN78" s="74">
        <v>0.10167569999999999</v>
      </c>
      <c r="BP78" s="88">
        <v>1971</v>
      </c>
    </row>
    <row r="79" spans="2:68">
      <c r="B79" s="88">
        <v>1972</v>
      </c>
      <c r="C79" s="74">
        <v>0.1526902</v>
      </c>
      <c r="D79" s="74">
        <v>0</v>
      </c>
      <c r="E79" s="74">
        <v>0</v>
      </c>
      <c r="F79" s="74">
        <v>0</v>
      </c>
      <c r="G79" s="74">
        <v>0</v>
      </c>
      <c r="H79" s="74">
        <v>0</v>
      </c>
      <c r="I79" s="74">
        <v>0</v>
      </c>
      <c r="J79" s="74">
        <v>0</v>
      </c>
      <c r="K79" s="74">
        <v>0.24216589999999999</v>
      </c>
      <c r="L79" s="74">
        <v>0</v>
      </c>
      <c r="M79" s="74">
        <v>0</v>
      </c>
      <c r="N79" s="74">
        <v>0</v>
      </c>
      <c r="O79" s="74">
        <v>0.77916510000000005</v>
      </c>
      <c r="P79" s="74">
        <v>0</v>
      </c>
      <c r="Q79" s="74">
        <v>0.75829380000000002</v>
      </c>
      <c r="R79" s="74">
        <v>1.2877304999999999</v>
      </c>
      <c r="S79" s="74">
        <v>2.2519985999999999</v>
      </c>
      <c r="T79" s="74">
        <v>0</v>
      </c>
      <c r="U79" s="74">
        <v>0.1047096</v>
      </c>
      <c r="V79" s="74">
        <v>0.15920390000000001</v>
      </c>
      <c r="X79" s="88">
        <v>1972</v>
      </c>
      <c r="Y79" s="74">
        <v>0</v>
      </c>
      <c r="Z79" s="74">
        <v>0</v>
      </c>
      <c r="AA79" s="74">
        <v>0</v>
      </c>
      <c r="AB79" s="74">
        <v>0</v>
      </c>
      <c r="AC79" s="74">
        <v>0</v>
      </c>
      <c r="AD79" s="74">
        <v>0</v>
      </c>
      <c r="AE79" s="74">
        <v>0</v>
      </c>
      <c r="AF79" s="74">
        <v>0</v>
      </c>
      <c r="AG79" s="74">
        <v>0</v>
      </c>
      <c r="AH79" s="74">
        <v>0</v>
      </c>
      <c r="AI79" s="74">
        <v>0</v>
      </c>
      <c r="AJ79" s="74">
        <v>0</v>
      </c>
      <c r="AK79" s="74">
        <v>0.36471730000000002</v>
      </c>
      <c r="AL79" s="74">
        <v>0.4608083</v>
      </c>
      <c r="AM79" s="74">
        <v>1.1452327</v>
      </c>
      <c r="AN79" s="74">
        <v>0</v>
      </c>
      <c r="AO79" s="74">
        <v>2.4888623000000001</v>
      </c>
      <c r="AP79" s="74">
        <v>4.1542041000000003</v>
      </c>
      <c r="AQ79" s="74">
        <v>0.1208731</v>
      </c>
      <c r="AR79" s="74">
        <v>0.16837460000000001</v>
      </c>
      <c r="AT79" s="88">
        <v>1972</v>
      </c>
      <c r="AU79" s="74">
        <v>7.7971100000000002E-2</v>
      </c>
      <c r="AV79" s="74">
        <v>0</v>
      </c>
      <c r="AW79" s="74">
        <v>0</v>
      </c>
      <c r="AX79" s="74">
        <v>0</v>
      </c>
      <c r="AY79" s="74">
        <v>0</v>
      </c>
      <c r="AZ79" s="74">
        <v>0</v>
      </c>
      <c r="BA79" s="74">
        <v>0</v>
      </c>
      <c r="BB79" s="74">
        <v>0</v>
      </c>
      <c r="BC79" s="74">
        <v>0.12557879999999999</v>
      </c>
      <c r="BD79" s="74">
        <v>0</v>
      </c>
      <c r="BE79" s="74">
        <v>0</v>
      </c>
      <c r="BF79" s="74">
        <v>0</v>
      </c>
      <c r="BG79" s="74">
        <v>0.56511009999999995</v>
      </c>
      <c r="BH79" s="74">
        <v>0.24274080000000001</v>
      </c>
      <c r="BI79" s="74">
        <v>0.97875449999999997</v>
      </c>
      <c r="BJ79" s="74">
        <v>0.4871277</v>
      </c>
      <c r="BK79" s="74">
        <v>2.4045589999999999</v>
      </c>
      <c r="BL79" s="74">
        <v>2.8659865</v>
      </c>
      <c r="BM79" s="74">
        <v>0.1127509</v>
      </c>
      <c r="BN79" s="74">
        <v>0.1724366</v>
      </c>
      <c r="BP79" s="88">
        <v>1972</v>
      </c>
    </row>
    <row r="80" spans="2:68">
      <c r="B80" s="88">
        <v>1973</v>
      </c>
      <c r="C80" s="74">
        <v>0</v>
      </c>
      <c r="D80" s="74">
        <v>0</v>
      </c>
      <c r="E80" s="74">
        <v>0</v>
      </c>
      <c r="F80" s="74">
        <v>0</v>
      </c>
      <c r="G80" s="74">
        <v>0</v>
      </c>
      <c r="H80" s="74">
        <v>0</v>
      </c>
      <c r="I80" s="74">
        <v>0</v>
      </c>
      <c r="J80" s="74">
        <v>0</v>
      </c>
      <c r="K80" s="74">
        <v>0</v>
      </c>
      <c r="L80" s="74">
        <v>0</v>
      </c>
      <c r="M80" s="74">
        <v>0</v>
      </c>
      <c r="N80" s="74">
        <v>0</v>
      </c>
      <c r="O80" s="74">
        <v>0</v>
      </c>
      <c r="P80" s="74">
        <v>0</v>
      </c>
      <c r="Q80" s="74">
        <v>0</v>
      </c>
      <c r="R80" s="74">
        <v>2.5734726000000001</v>
      </c>
      <c r="S80" s="74">
        <v>0</v>
      </c>
      <c r="T80" s="74">
        <v>0</v>
      </c>
      <c r="U80" s="74">
        <v>2.9486100000000001E-2</v>
      </c>
      <c r="V80" s="74">
        <v>6.88473E-2</v>
      </c>
      <c r="X80" s="88">
        <v>1973</v>
      </c>
      <c r="Y80" s="74">
        <v>0</v>
      </c>
      <c r="Z80" s="74">
        <v>0</v>
      </c>
      <c r="AA80" s="74">
        <v>0</v>
      </c>
      <c r="AB80" s="74">
        <v>0</v>
      </c>
      <c r="AC80" s="74">
        <v>0</v>
      </c>
      <c r="AD80" s="74">
        <v>0</v>
      </c>
      <c r="AE80" s="74">
        <v>0</v>
      </c>
      <c r="AF80" s="74">
        <v>0</v>
      </c>
      <c r="AG80" s="74">
        <v>0</v>
      </c>
      <c r="AH80" s="74">
        <v>0</v>
      </c>
      <c r="AI80" s="74">
        <v>0</v>
      </c>
      <c r="AJ80" s="74">
        <v>0</v>
      </c>
      <c r="AK80" s="74">
        <v>0</v>
      </c>
      <c r="AL80" s="74">
        <v>0</v>
      </c>
      <c r="AM80" s="74">
        <v>0.55989160000000004</v>
      </c>
      <c r="AN80" s="74">
        <v>0</v>
      </c>
      <c r="AO80" s="74">
        <v>2.4065941</v>
      </c>
      <c r="AP80" s="74">
        <v>0</v>
      </c>
      <c r="AQ80" s="74">
        <v>4.46316E-2</v>
      </c>
      <c r="AR80" s="74">
        <v>5.9326499999999997E-2</v>
      </c>
      <c r="AT80" s="88">
        <v>1973</v>
      </c>
      <c r="AU80" s="74">
        <v>0</v>
      </c>
      <c r="AV80" s="74">
        <v>0</v>
      </c>
      <c r="AW80" s="74">
        <v>0</v>
      </c>
      <c r="AX80" s="74">
        <v>0</v>
      </c>
      <c r="AY80" s="74">
        <v>0</v>
      </c>
      <c r="AZ80" s="74">
        <v>0</v>
      </c>
      <c r="BA80" s="74">
        <v>0</v>
      </c>
      <c r="BB80" s="74">
        <v>0</v>
      </c>
      <c r="BC80" s="74">
        <v>0</v>
      </c>
      <c r="BD80" s="74">
        <v>0</v>
      </c>
      <c r="BE80" s="74">
        <v>0</v>
      </c>
      <c r="BF80" s="74">
        <v>0</v>
      </c>
      <c r="BG80" s="74">
        <v>0</v>
      </c>
      <c r="BH80" s="74">
        <v>0</v>
      </c>
      <c r="BI80" s="74">
        <v>0.31687890000000002</v>
      </c>
      <c r="BJ80" s="74">
        <v>0.97025680000000003</v>
      </c>
      <c r="BK80" s="74">
        <v>1.5648228</v>
      </c>
      <c r="BL80" s="74">
        <v>0</v>
      </c>
      <c r="BM80" s="74">
        <v>3.7024599999999998E-2</v>
      </c>
      <c r="BN80" s="74">
        <v>6.2981099999999998E-2</v>
      </c>
      <c r="BP80" s="88">
        <v>1973</v>
      </c>
    </row>
    <row r="81" spans="2:68">
      <c r="B81" s="88">
        <v>1974</v>
      </c>
      <c r="C81" s="74">
        <v>0</v>
      </c>
      <c r="D81" s="74">
        <v>0</v>
      </c>
      <c r="E81" s="74">
        <v>0</v>
      </c>
      <c r="F81" s="74">
        <v>0</v>
      </c>
      <c r="G81" s="74">
        <v>0</v>
      </c>
      <c r="H81" s="74">
        <v>0</v>
      </c>
      <c r="I81" s="74">
        <v>0</v>
      </c>
      <c r="J81" s="74">
        <v>0</v>
      </c>
      <c r="K81" s="74">
        <v>0</v>
      </c>
      <c r="L81" s="74">
        <v>0</v>
      </c>
      <c r="M81" s="74">
        <v>0</v>
      </c>
      <c r="N81" s="74">
        <v>0</v>
      </c>
      <c r="O81" s="74">
        <v>0</v>
      </c>
      <c r="P81" s="74">
        <v>0.97056279999999995</v>
      </c>
      <c r="Q81" s="74">
        <v>0</v>
      </c>
      <c r="R81" s="74">
        <v>0</v>
      </c>
      <c r="S81" s="74">
        <v>0</v>
      </c>
      <c r="T81" s="74">
        <v>0</v>
      </c>
      <c r="U81" s="74">
        <v>2.9028999999999999E-2</v>
      </c>
      <c r="V81" s="74">
        <v>3.4122199999999998E-2</v>
      </c>
      <c r="X81" s="88">
        <v>1974</v>
      </c>
      <c r="Y81" s="74">
        <v>0</v>
      </c>
      <c r="Z81" s="74">
        <v>0</v>
      </c>
      <c r="AA81" s="74">
        <v>0</v>
      </c>
      <c r="AB81" s="74">
        <v>0</v>
      </c>
      <c r="AC81" s="74">
        <v>0</v>
      </c>
      <c r="AD81" s="74">
        <v>0</v>
      </c>
      <c r="AE81" s="74">
        <v>0</v>
      </c>
      <c r="AF81" s="74">
        <v>0</v>
      </c>
      <c r="AG81" s="74">
        <v>0</v>
      </c>
      <c r="AH81" s="74">
        <v>0</v>
      </c>
      <c r="AI81" s="74">
        <v>0</v>
      </c>
      <c r="AJ81" s="74">
        <v>0.31784069999999998</v>
      </c>
      <c r="AK81" s="74">
        <v>0.6840273</v>
      </c>
      <c r="AL81" s="74">
        <v>0</v>
      </c>
      <c r="AM81" s="74">
        <v>0</v>
      </c>
      <c r="AN81" s="74">
        <v>1.5455353000000001</v>
      </c>
      <c r="AO81" s="74">
        <v>0</v>
      </c>
      <c r="AP81" s="74">
        <v>0</v>
      </c>
      <c r="AQ81" s="74">
        <v>7.3175299999999999E-2</v>
      </c>
      <c r="AR81" s="74">
        <v>8.6827699999999994E-2</v>
      </c>
      <c r="AT81" s="88">
        <v>1974</v>
      </c>
      <c r="AU81" s="74">
        <v>0</v>
      </c>
      <c r="AV81" s="74">
        <v>0</v>
      </c>
      <c r="AW81" s="74">
        <v>0</v>
      </c>
      <c r="AX81" s="74">
        <v>0</v>
      </c>
      <c r="AY81" s="74">
        <v>0</v>
      </c>
      <c r="AZ81" s="74">
        <v>0</v>
      </c>
      <c r="BA81" s="74">
        <v>0</v>
      </c>
      <c r="BB81" s="74">
        <v>0</v>
      </c>
      <c r="BC81" s="74">
        <v>0</v>
      </c>
      <c r="BD81" s="74">
        <v>0</v>
      </c>
      <c r="BE81" s="74">
        <v>0</v>
      </c>
      <c r="BF81" s="74">
        <v>0.1615065</v>
      </c>
      <c r="BG81" s="74">
        <v>0.35382259999999999</v>
      </c>
      <c r="BH81" s="74">
        <v>0.45565870000000003</v>
      </c>
      <c r="BI81" s="74">
        <v>0</v>
      </c>
      <c r="BJ81" s="74">
        <v>0.96019049999999995</v>
      </c>
      <c r="BK81" s="74">
        <v>0</v>
      </c>
      <c r="BL81" s="74">
        <v>0</v>
      </c>
      <c r="BM81" s="74">
        <v>5.1010800000000002E-2</v>
      </c>
      <c r="BN81" s="74">
        <v>6.5082000000000001E-2</v>
      </c>
      <c r="BP81" s="88">
        <v>1974</v>
      </c>
    </row>
    <row r="82" spans="2:68">
      <c r="B82" s="88">
        <v>1975</v>
      </c>
      <c r="C82" s="74">
        <v>0</v>
      </c>
      <c r="D82" s="74">
        <v>0</v>
      </c>
      <c r="E82" s="74">
        <v>0</v>
      </c>
      <c r="F82" s="74">
        <v>0</v>
      </c>
      <c r="G82" s="74">
        <v>0</v>
      </c>
      <c r="H82" s="74">
        <v>0</v>
      </c>
      <c r="I82" s="74">
        <v>0</v>
      </c>
      <c r="J82" s="74">
        <v>0</v>
      </c>
      <c r="K82" s="74">
        <v>0</v>
      </c>
      <c r="L82" s="74">
        <v>0</v>
      </c>
      <c r="M82" s="74">
        <v>0</v>
      </c>
      <c r="N82" s="74">
        <v>0</v>
      </c>
      <c r="O82" s="74">
        <v>0</v>
      </c>
      <c r="P82" s="74">
        <v>0</v>
      </c>
      <c r="Q82" s="74">
        <v>0</v>
      </c>
      <c r="R82" s="74">
        <v>0</v>
      </c>
      <c r="S82" s="74">
        <v>2.2699929999999999</v>
      </c>
      <c r="T82" s="74">
        <v>0</v>
      </c>
      <c r="U82" s="74">
        <v>1.43489E-2</v>
      </c>
      <c r="V82" s="74">
        <v>3.8592799999999997E-2</v>
      </c>
      <c r="X82" s="88">
        <v>1975</v>
      </c>
      <c r="Y82" s="74">
        <v>0</v>
      </c>
      <c r="Z82" s="74">
        <v>0</v>
      </c>
      <c r="AA82" s="74">
        <v>0</v>
      </c>
      <c r="AB82" s="74">
        <v>0</v>
      </c>
      <c r="AC82" s="74">
        <v>0</v>
      </c>
      <c r="AD82" s="74">
        <v>0.1761373</v>
      </c>
      <c r="AE82" s="74">
        <v>0</v>
      </c>
      <c r="AF82" s="74">
        <v>0</v>
      </c>
      <c r="AG82" s="74">
        <v>0</v>
      </c>
      <c r="AH82" s="74">
        <v>0</v>
      </c>
      <c r="AI82" s="74">
        <v>0</v>
      </c>
      <c r="AJ82" s="74">
        <v>0</v>
      </c>
      <c r="AK82" s="74">
        <v>0</v>
      </c>
      <c r="AL82" s="74">
        <v>0.41704200000000002</v>
      </c>
      <c r="AM82" s="74">
        <v>0</v>
      </c>
      <c r="AN82" s="74">
        <v>2.2066935999999999</v>
      </c>
      <c r="AO82" s="74">
        <v>1.1564036</v>
      </c>
      <c r="AP82" s="74">
        <v>1.7876296</v>
      </c>
      <c r="AQ82" s="74">
        <v>0.1011003</v>
      </c>
      <c r="AR82" s="74">
        <v>0.13054740000000001</v>
      </c>
      <c r="AT82" s="88">
        <v>1975</v>
      </c>
      <c r="AU82" s="74">
        <v>0</v>
      </c>
      <c r="AV82" s="74">
        <v>0</v>
      </c>
      <c r="AW82" s="74">
        <v>0</v>
      </c>
      <c r="AX82" s="74">
        <v>0</v>
      </c>
      <c r="AY82" s="74">
        <v>0</v>
      </c>
      <c r="AZ82" s="74">
        <v>8.6242399999999997E-2</v>
      </c>
      <c r="BA82" s="74">
        <v>0</v>
      </c>
      <c r="BB82" s="74">
        <v>0</v>
      </c>
      <c r="BC82" s="74">
        <v>0</v>
      </c>
      <c r="BD82" s="74">
        <v>0</v>
      </c>
      <c r="BE82" s="74">
        <v>0</v>
      </c>
      <c r="BF82" s="74">
        <v>0</v>
      </c>
      <c r="BG82" s="74">
        <v>0</v>
      </c>
      <c r="BH82" s="74">
        <v>0.22155559999999999</v>
      </c>
      <c r="BI82" s="74">
        <v>0</v>
      </c>
      <c r="BJ82" s="74">
        <v>1.3654363</v>
      </c>
      <c r="BK82" s="74">
        <v>1.5322382999999999</v>
      </c>
      <c r="BL82" s="74">
        <v>1.2520973</v>
      </c>
      <c r="BM82" s="74">
        <v>5.7583000000000002E-2</v>
      </c>
      <c r="BN82" s="74">
        <v>9.3726100000000007E-2</v>
      </c>
      <c r="BP82" s="88">
        <v>1975</v>
      </c>
    </row>
    <row r="83" spans="2:68">
      <c r="B83" s="88">
        <v>1976</v>
      </c>
      <c r="C83" s="74">
        <v>0</v>
      </c>
      <c r="D83" s="74">
        <v>0</v>
      </c>
      <c r="E83" s="74">
        <v>0</v>
      </c>
      <c r="F83" s="74">
        <v>0</v>
      </c>
      <c r="G83" s="74">
        <v>0</v>
      </c>
      <c r="H83" s="74">
        <v>0</v>
      </c>
      <c r="I83" s="74">
        <v>0</v>
      </c>
      <c r="J83" s="74">
        <v>0</v>
      </c>
      <c r="K83" s="74">
        <v>0</v>
      </c>
      <c r="L83" s="74">
        <v>0</v>
      </c>
      <c r="M83" s="74">
        <v>0</v>
      </c>
      <c r="N83" s="74">
        <v>0</v>
      </c>
      <c r="O83" s="74">
        <v>0</v>
      </c>
      <c r="P83" s="74">
        <v>0</v>
      </c>
      <c r="Q83" s="74">
        <v>0.66853859999999998</v>
      </c>
      <c r="R83" s="74">
        <v>0</v>
      </c>
      <c r="S83" s="74">
        <v>0</v>
      </c>
      <c r="T83" s="74">
        <v>0</v>
      </c>
      <c r="U83" s="74">
        <v>1.42206E-2</v>
      </c>
      <c r="V83" s="74">
        <v>2.1984099999999999E-2</v>
      </c>
      <c r="X83" s="88">
        <v>1976</v>
      </c>
      <c r="Y83" s="74">
        <v>0</v>
      </c>
      <c r="Z83" s="74">
        <v>0</v>
      </c>
      <c r="AA83" s="74">
        <v>0</v>
      </c>
      <c r="AB83" s="74">
        <v>0</v>
      </c>
      <c r="AC83" s="74">
        <v>0</v>
      </c>
      <c r="AD83" s="74">
        <v>0</v>
      </c>
      <c r="AE83" s="74">
        <v>0</v>
      </c>
      <c r="AF83" s="74">
        <v>0</v>
      </c>
      <c r="AG83" s="74">
        <v>0</v>
      </c>
      <c r="AH83" s="74">
        <v>0</v>
      </c>
      <c r="AI83" s="74">
        <v>0</v>
      </c>
      <c r="AJ83" s="74">
        <v>0</v>
      </c>
      <c r="AK83" s="74">
        <v>0</v>
      </c>
      <c r="AL83" s="74">
        <v>0</v>
      </c>
      <c r="AM83" s="74">
        <v>0.5294759</v>
      </c>
      <c r="AN83" s="74">
        <v>0</v>
      </c>
      <c r="AO83" s="74">
        <v>1.1190313999999999</v>
      </c>
      <c r="AP83" s="74">
        <v>0</v>
      </c>
      <c r="AQ83" s="74">
        <v>2.8567100000000002E-2</v>
      </c>
      <c r="AR83" s="74">
        <v>3.6436099999999999E-2</v>
      </c>
      <c r="AT83" s="88">
        <v>1976</v>
      </c>
      <c r="AU83" s="74">
        <v>0</v>
      </c>
      <c r="AV83" s="74">
        <v>0</v>
      </c>
      <c r="AW83" s="74">
        <v>0</v>
      </c>
      <c r="AX83" s="74">
        <v>0</v>
      </c>
      <c r="AY83" s="74">
        <v>0</v>
      </c>
      <c r="AZ83" s="74">
        <v>0</v>
      </c>
      <c r="BA83" s="74">
        <v>0</v>
      </c>
      <c r="BB83" s="74">
        <v>0</v>
      </c>
      <c r="BC83" s="74">
        <v>0</v>
      </c>
      <c r="BD83" s="74">
        <v>0</v>
      </c>
      <c r="BE83" s="74">
        <v>0</v>
      </c>
      <c r="BF83" s="74">
        <v>0</v>
      </c>
      <c r="BG83" s="74">
        <v>0</v>
      </c>
      <c r="BH83" s="74">
        <v>0</v>
      </c>
      <c r="BI83" s="74">
        <v>0.59093620000000002</v>
      </c>
      <c r="BJ83" s="74">
        <v>0</v>
      </c>
      <c r="BK83" s="74">
        <v>0.74991750000000001</v>
      </c>
      <c r="BL83" s="74">
        <v>0</v>
      </c>
      <c r="BM83" s="74">
        <v>2.1378100000000001E-2</v>
      </c>
      <c r="BN83" s="74">
        <v>3.2181800000000003E-2</v>
      </c>
      <c r="BP83" s="88">
        <v>1976</v>
      </c>
    </row>
    <row r="84" spans="2:68">
      <c r="B84" s="88">
        <v>1977</v>
      </c>
      <c r="C84" s="74">
        <v>0</v>
      </c>
      <c r="D84" s="74">
        <v>0</v>
      </c>
      <c r="E84" s="74">
        <v>0</v>
      </c>
      <c r="F84" s="74">
        <v>0</v>
      </c>
      <c r="G84" s="74">
        <v>0</v>
      </c>
      <c r="H84" s="74">
        <v>0</v>
      </c>
      <c r="I84" s="74">
        <v>0</v>
      </c>
      <c r="J84" s="74">
        <v>0.22641339999999999</v>
      </c>
      <c r="K84" s="74">
        <v>0</v>
      </c>
      <c r="L84" s="74">
        <v>0</v>
      </c>
      <c r="M84" s="74">
        <v>0</v>
      </c>
      <c r="N84" s="74">
        <v>0</v>
      </c>
      <c r="O84" s="74">
        <v>0</v>
      </c>
      <c r="P84" s="74">
        <v>0</v>
      </c>
      <c r="Q84" s="74">
        <v>0</v>
      </c>
      <c r="R84" s="74">
        <v>0</v>
      </c>
      <c r="S84" s="74">
        <v>0</v>
      </c>
      <c r="T84" s="74">
        <v>0</v>
      </c>
      <c r="U84" s="74">
        <v>1.40752E-2</v>
      </c>
      <c r="V84" s="74">
        <v>1.74033E-2</v>
      </c>
      <c r="X84" s="88">
        <v>1977</v>
      </c>
      <c r="Y84" s="74">
        <v>0</v>
      </c>
      <c r="Z84" s="74">
        <v>0</v>
      </c>
      <c r="AA84" s="74">
        <v>0</v>
      </c>
      <c r="AB84" s="74">
        <v>0</v>
      </c>
      <c r="AC84" s="74">
        <v>0</v>
      </c>
      <c r="AD84" s="74">
        <v>0</v>
      </c>
      <c r="AE84" s="74">
        <v>0</v>
      </c>
      <c r="AF84" s="74">
        <v>0</v>
      </c>
      <c r="AG84" s="74">
        <v>0</v>
      </c>
      <c r="AH84" s="74">
        <v>0</v>
      </c>
      <c r="AI84" s="74">
        <v>0</v>
      </c>
      <c r="AJ84" s="74">
        <v>0</v>
      </c>
      <c r="AK84" s="74">
        <v>0</v>
      </c>
      <c r="AL84" s="74">
        <v>0</v>
      </c>
      <c r="AM84" s="74">
        <v>0.5163316</v>
      </c>
      <c r="AN84" s="74">
        <v>0</v>
      </c>
      <c r="AO84" s="74">
        <v>0</v>
      </c>
      <c r="AP84" s="74">
        <v>1.6033348999999999</v>
      </c>
      <c r="AQ84" s="74">
        <v>2.82186E-2</v>
      </c>
      <c r="AR84" s="74">
        <v>3.8884599999999998E-2</v>
      </c>
      <c r="AT84" s="88">
        <v>1977</v>
      </c>
      <c r="AU84" s="74">
        <v>0</v>
      </c>
      <c r="AV84" s="74">
        <v>0</v>
      </c>
      <c r="AW84" s="74">
        <v>0</v>
      </c>
      <c r="AX84" s="74">
        <v>0</v>
      </c>
      <c r="AY84" s="74">
        <v>0</v>
      </c>
      <c r="AZ84" s="74">
        <v>0</v>
      </c>
      <c r="BA84" s="74">
        <v>0</v>
      </c>
      <c r="BB84" s="74">
        <v>0.1162338</v>
      </c>
      <c r="BC84" s="74">
        <v>0</v>
      </c>
      <c r="BD84" s="74">
        <v>0</v>
      </c>
      <c r="BE84" s="74">
        <v>0</v>
      </c>
      <c r="BF84" s="74">
        <v>0</v>
      </c>
      <c r="BG84" s="74">
        <v>0</v>
      </c>
      <c r="BH84" s="74">
        <v>0</v>
      </c>
      <c r="BI84" s="74">
        <v>0.28694160000000002</v>
      </c>
      <c r="BJ84" s="74">
        <v>0</v>
      </c>
      <c r="BK84" s="74">
        <v>0</v>
      </c>
      <c r="BL84" s="74">
        <v>1.1378377</v>
      </c>
      <c r="BM84" s="74">
        <v>2.1138299999999999E-2</v>
      </c>
      <c r="BN84" s="74">
        <v>3.3915899999999999E-2</v>
      </c>
      <c r="BP84" s="88">
        <v>1977</v>
      </c>
    </row>
    <row r="85" spans="2:68">
      <c r="B85" s="88">
        <v>1978</v>
      </c>
      <c r="C85" s="74">
        <v>0</v>
      </c>
      <c r="D85" s="74">
        <v>0</v>
      </c>
      <c r="E85" s="74">
        <v>0</v>
      </c>
      <c r="F85" s="74">
        <v>0</v>
      </c>
      <c r="G85" s="74">
        <v>0</v>
      </c>
      <c r="H85" s="74">
        <v>0</v>
      </c>
      <c r="I85" s="74">
        <v>0</v>
      </c>
      <c r="J85" s="74">
        <v>0</v>
      </c>
      <c r="K85" s="74">
        <v>0</v>
      </c>
      <c r="L85" s="74">
        <v>0</v>
      </c>
      <c r="M85" s="74">
        <v>0</v>
      </c>
      <c r="N85" s="74">
        <v>0</v>
      </c>
      <c r="O85" s="74">
        <v>0.35331940000000001</v>
      </c>
      <c r="P85" s="74">
        <v>0</v>
      </c>
      <c r="Q85" s="74">
        <v>0</v>
      </c>
      <c r="R85" s="74">
        <v>0</v>
      </c>
      <c r="S85" s="74">
        <v>0</v>
      </c>
      <c r="T85" s="74">
        <v>0</v>
      </c>
      <c r="U85" s="74">
        <v>1.3925099999999999E-2</v>
      </c>
      <c r="V85" s="74">
        <v>1.49608E-2</v>
      </c>
      <c r="X85" s="88">
        <v>1978</v>
      </c>
      <c r="Y85" s="74">
        <v>0</v>
      </c>
      <c r="Z85" s="74">
        <v>0</v>
      </c>
      <c r="AA85" s="74">
        <v>0</v>
      </c>
      <c r="AB85" s="74">
        <v>0</v>
      </c>
      <c r="AC85" s="74">
        <v>0</v>
      </c>
      <c r="AD85" s="74">
        <v>0</v>
      </c>
      <c r="AE85" s="74">
        <v>0</v>
      </c>
      <c r="AF85" s="74">
        <v>0</v>
      </c>
      <c r="AG85" s="74">
        <v>0</v>
      </c>
      <c r="AH85" s="74">
        <v>0</v>
      </c>
      <c r="AI85" s="74">
        <v>0</v>
      </c>
      <c r="AJ85" s="74">
        <v>0</v>
      </c>
      <c r="AK85" s="74">
        <v>0</v>
      </c>
      <c r="AL85" s="74">
        <v>0</v>
      </c>
      <c r="AM85" s="74">
        <v>0</v>
      </c>
      <c r="AN85" s="74">
        <v>1.3698535999999999</v>
      </c>
      <c r="AO85" s="74">
        <v>1.0914647</v>
      </c>
      <c r="AP85" s="74">
        <v>1.5273705</v>
      </c>
      <c r="AQ85" s="74">
        <v>5.5726100000000001E-2</v>
      </c>
      <c r="AR85" s="74">
        <v>7.6071399999999997E-2</v>
      </c>
      <c r="AT85" s="88">
        <v>1978</v>
      </c>
      <c r="AU85" s="74">
        <v>0</v>
      </c>
      <c r="AV85" s="74">
        <v>0</v>
      </c>
      <c r="AW85" s="74">
        <v>0</v>
      </c>
      <c r="AX85" s="74">
        <v>0</v>
      </c>
      <c r="AY85" s="74">
        <v>0</v>
      </c>
      <c r="AZ85" s="74">
        <v>0</v>
      </c>
      <c r="BA85" s="74">
        <v>0</v>
      </c>
      <c r="BB85" s="74">
        <v>0</v>
      </c>
      <c r="BC85" s="74">
        <v>0</v>
      </c>
      <c r="BD85" s="74">
        <v>0</v>
      </c>
      <c r="BE85" s="74">
        <v>0</v>
      </c>
      <c r="BF85" s="74">
        <v>0</v>
      </c>
      <c r="BG85" s="74">
        <v>0.1696056</v>
      </c>
      <c r="BH85" s="74">
        <v>0</v>
      </c>
      <c r="BI85" s="74">
        <v>0</v>
      </c>
      <c r="BJ85" s="74">
        <v>0.82819509999999996</v>
      </c>
      <c r="BK85" s="74">
        <v>0.73306260000000001</v>
      </c>
      <c r="BL85" s="74">
        <v>1.0912265000000001</v>
      </c>
      <c r="BM85" s="74">
        <v>3.4820700000000003E-2</v>
      </c>
      <c r="BN85" s="74">
        <v>5.6710099999999999E-2</v>
      </c>
      <c r="BP85" s="88">
        <v>1978</v>
      </c>
    </row>
    <row r="86" spans="2:68">
      <c r="B86" s="89">
        <v>1979</v>
      </c>
      <c r="C86" s="74">
        <v>0</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0</v>
      </c>
      <c r="V86" s="74" t="s">
        <v>211</v>
      </c>
      <c r="X86" s="89">
        <v>1979</v>
      </c>
      <c r="Y86" s="74">
        <v>0</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0</v>
      </c>
      <c r="AR86" s="74" t="s">
        <v>211</v>
      </c>
      <c r="AT86" s="89">
        <v>1979</v>
      </c>
      <c r="AU86" s="74">
        <v>0</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0</v>
      </c>
      <c r="BN86" s="74" t="s">
        <v>211</v>
      </c>
      <c r="BP86" s="89">
        <v>1979</v>
      </c>
    </row>
    <row r="87" spans="2:68">
      <c r="B87" s="89">
        <v>1980</v>
      </c>
      <c r="C87" s="74">
        <v>0</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0</v>
      </c>
      <c r="V87" s="74" t="s">
        <v>211</v>
      </c>
      <c r="X87" s="89">
        <v>1980</v>
      </c>
      <c r="Y87" s="74">
        <v>0</v>
      </c>
      <c r="Z87" s="74">
        <v>0</v>
      </c>
      <c r="AA87" s="74">
        <v>0</v>
      </c>
      <c r="AB87" s="74">
        <v>0</v>
      </c>
      <c r="AC87" s="74">
        <v>0</v>
      </c>
      <c r="AD87" s="74">
        <v>0</v>
      </c>
      <c r="AE87" s="74">
        <v>0</v>
      </c>
      <c r="AF87" s="74">
        <v>0</v>
      </c>
      <c r="AG87" s="74">
        <v>0</v>
      </c>
      <c r="AH87" s="74">
        <v>0</v>
      </c>
      <c r="AI87" s="74">
        <v>0</v>
      </c>
      <c r="AJ87" s="74">
        <v>0</v>
      </c>
      <c r="AK87" s="74">
        <v>0</v>
      </c>
      <c r="AL87" s="74">
        <v>0</v>
      </c>
      <c r="AM87" s="74">
        <v>0</v>
      </c>
      <c r="AN87" s="74">
        <v>0.65933920000000001</v>
      </c>
      <c r="AO87" s="74">
        <v>0</v>
      </c>
      <c r="AP87" s="74">
        <v>0</v>
      </c>
      <c r="AQ87" s="74">
        <v>1.3592E-2</v>
      </c>
      <c r="AR87" s="74">
        <v>1.7639100000000001E-2</v>
      </c>
      <c r="AT87" s="89">
        <v>1980</v>
      </c>
      <c r="AU87" s="74">
        <v>0</v>
      </c>
      <c r="AV87" s="74">
        <v>0</v>
      </c>
      <c r="AW87" s="74">
        <v>0</v>
      </c>
      <c r="AX87" s="74">
        <v>0</v>
      </c>
      <c r="AY87" s="74">
        <v>0</v>
      </c>
      <c r="AZ87" s="74">
        <v>0</v>
      </c>
      <c r="BA87" s="74">
        <v>0</v>
      </c>
      <c r="BB87" s="74">
        <v>0</v>
      </c>
      <c r="BC87" s="74">
        <v>0</v>
      </c>
      <c r="BD87" s="74">
        <v>0</v>
      </c>
      <c r="BE87" s="74">
        <v>0</v>
      </c>
      <c r="BF87" s="74">
        <v>0</v>
      </c>
      <c r="BG87" s="74">
        <v>0</v>
      </c>
      <c r="BH87" s="74">
        <v>0</v>
      </c>
      <c r="BI87" s="74">
        <v>0</v>
      </c>
      <c r="BJ87" s="74">
        <v>0.39364339999999998</v>
      </c>
      <c r="BK87" s="74">
        <v>0</v>
      </c>
      <c r="BL87" s="74">
        <v>0</v>
      </c>
      <c r="BM87" s="74">
        <v>6.8049E-3</v>
      </c>
      <c r="BN87" s="74">
        <v>1.0531E-2</v>
      </c>
      <c r="BP87" s="89">
        <v>1980</v>
      </c>
    </row>
    <row r="88" spans="2:68">
      <c r="B88" s="89">
        <v>1981</v>
      </c>
      <c r="C88" s="74">
        <v>0</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0</v>
      </c>
      <c r="V88" s="74" t="s">
        <v>211</v>
      </c>
      <c r="X88" s="89">
        <v>1981</v>
      </c>
      <c r="Y88" s="74">
        <v>0</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0</v>
      </c>
      <c r="AR88" s="74" t="s">
        <v>211</v>
      </c>
      <c r="AT88" s="89">
        <v>1981</v>
      </c>
      <c r="AU88" s="74">
        <v>0</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0</v>
      </c>
      <c r="BN88" s="74" t="s">
        <v>211</v>
      </c>
      <c r="BP88" s="89">
        <v>1981</v>
      </c>
    </row>
    <row r="89" spans="2:68">
      <c r="B89" s="89">
        <v>1982</v>
      </c>
      <c r="C89" s="74">
        <v>0</v>
      </c>
      <c r="D89" s="74">
        <v>0</v>
      </c>
      <c r="E89" s="74">
        <v>0</v>
      </c>
      <c r="F89" s="74">
        <v>0</v>
      </c>
      <c r="G89" s="74">
        <v>0</v>
      </c>
      <c r="H89" s="74">
        <v>0</v>
      </c>
      <c r="I89" s="74">
        <v>0</v>
      </c>
      <c r="J89" s="74">
        <v>0</v>
      </c>
      <c r="K89" s="74">
        <v>0</v>
      </c>
      <c r="L89" s="74">
        <v>0</v>
      </c>
      <c r="M89" s="74">
        <v>0</v>
      </c>
      <c r="N89" s="74">
        <v>0</v>
      </c>
      <c r="O89" s="74">
        <v>0</v>
      </c>
      <c r="P89" s="74">
        <v>0</v>
      </c>
      <c r="Q89" s="74">
        <v>0</v>
      </c>
      <c r="R89" s="74">
        <v>0.90249449999999998</v>
      </c>
      <c r="S89" s="74">
        <v>0</v>
      </c>
      <c r="T89" s="74">
        <v>0</v>
      </c>
      <c r="U89" s="74">
        <v>1.3191E-2</v>
      </c>
      <c r="V89" s="74">
        <v>2.4144100000000002E-2</v>
      </c>
      <c r="X89" s="89">
        <v>1982</v>
      </c>
      <c r="Y89" s="74">
        <v>0</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0</v>
      </c>
      <c r="AR89" s="74" t="s">
        <v>211</v>
      </c>
      <c r="AT89" s="89">
        <v>1982</v>
      </c>
      <c r="AU89" s="74">
        <v>0</v>
      </c>
      <c r="AV89" s="74">
        <v>0</v>
      </c>
      <c r="AW89" s="74">
        <v>0</v>
      </c>
      <c r="AX89" s="74">
        <v>0</v>
      </c>
      <c r="AY89" s="74">
        <v>0</v>
      </c>
      <c r="AZ89" s="74">
        <v>0</v>
      </c>
      <c r="BA89" s="74">
        <v>0</v>
      </c>
      <c r="BB89" s="74">
        <v>0</v>
      </c>
      <c r="BC89" s="74">
        <v>0</v>
      </c>
      <c r="BD89" s="74">
        <v>0</v>
      </c>
      <c r="BE89" s="74">
        <v>0</v>
      </c>
      <c r="BF89" s="74">
        <v>0</v>
      </c>
      <c r="BG89" s="74">
        <v>0</v>
      </c>
      <c r="BH89" s="74">
        <v>0</v>
      </c>
      <c r="BI89" s="74">
        <v>0</v>
      </c>
      <c r="BJ89" s="74">
        <v>0.36786210000000003</v>
      </c>
      <c r="BK89" s="74">
        <v>0</v>
      </c>
      <c r="BL89" s="74">
        <v>0</v>
      </c>
      <c r="BM89" s="74">
        <v>6.5858000000000002E-3</v>
      </c>
      <c r="BN89" s="74">
        <v>9.8413000000000007E-3</v>
      </c>
      <c r="BP89" s="89">
        <v>1982</v>
      </c>
    </row>
    <row r="90" spans="2:68">
      <c r="B90" s="89">
        <v>1983</v>
      </c>
      <c r="C90" s="74">
        <v>0</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0</v>
      </c>
      <c r="V90" s="74" t="s">
        <v>211</v>
      </c>
      <c r="X90" s="89">
        <v>1983</v>
      </c>
      <c r="Y90" s="74">
        <v>0</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0</v>
      </c>
      <c r="AR90" s="74" t="s">
        <v>211</v>
      </c>
      <c r="AT90" s="89">
        <v>1983</v>
      </c>
      <c r="AU90" s="74">
        <v>0</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0</v>
      </c>
      <c r="BN90" s="74" t="s">
        <v>211</v>
      </c>
      <c r="BP90" s="89">
        <v>1983</v>
      </c>
    </row>
    <row r="91" spans="2:68">
      <c r="B91" s="89">
        <v>1984</v>
      </c>
      <c r="C91" s="74">
        <v>0</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0</v>
      </c>
      <c r="V91" s="74" t="s">
        <v>211</v>
      </c>
      <c r="X91" s="89">
        <v>1984</v>
      </c>
      <c r="Y91" s="74">
        <v>0</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0.88555919999999999</v>
      </c>
      <c r="AP91" s="74">
        <v>0</v>
      </c>
      <c r="AQ91" s="74">
        <v>1.2818599999999999E-2</v>
      </c>
      <c r="AR91" s="74">
        <v>1.5055600000000001E-2</v>
      </c>
      <c r="AT91" s="89">
        <v>1984</v>
      </c>
      <c r="AU91" s="74">
        <v>0</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0.57458719999999996</v>
      </c>
      <c r="BL91" s="74">
        <v>0</v>
      </c>
      <c r="BM91" s="74">
        <v>6.4187000000000003E-3</v>
      </c>
      <c r="BN91" s="74">
        <v>9.7687E-3</v>
      </c>
      <c r="BP91" s="89">
        <v>1984</v>
      </c>
    </row>
    <row r="92" spans="2:68">
      <c r="B92" s="89">
        <v>1985</v>
      </c>
      <c r="C92" s="74">
        <v>0</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0</v>
      </c>
      <c r="V92" s="74" t="s">
        <v>211</v>
      </c>
      <c r="X92" s="89">
        <v>1985</v>
      </c>
      <c r="Y92" s="74">
        <v>0</v>
      </c>
      <c r="Z92" s="74">
        <v>0</v>
      </c>
      <c r="AA92" s="74">
        <v>0</v>
      </c>
      <c r="AB92" s="74">
        <v>0</v>
      </c>
      <c r="AC92" s="74">
        <v>0</v>
      </c>
      <c r="AD92" s="74">
        <v>0</v>
      </c>
      <c r="AE92" s="74">
        <v>0</v>
      </c>
      <c r="AF92" s="74">
        <v>0</v>
      </c>
      <c r="AG92" s="74">
        <v>0</v>
      </c>
      <c r="AH92" s="74">
        <v>0</v>
      </c>
      <c r="AI92" s="74">
        <v>0</v>
      </c>
      <c r="AJ92" s="74">
        <v>0</v>
      </c>
      <c r="AK92" s="74">
        <v>0</v>
      </c>
      <c r="AL92" s="74">
        <v>0</v>
      </c>
      <c r="AM92" s="74">
        <v>0</v>
      </c>
      <c r="AN92" s="74">
        <v>1.0870747000000001</v>
      </c>
      <c r="AO92" s="74">
        <v>0</v>
      </c>
      <c r="AP92" s="74">
        <v>1.1259866000000001</v>
      </c>
      <c r="AQ92" s="74">
        <v>3.79479E-2</v>
      </c>
      <c r="AR92" s="74">
        <v>4.4465999999999999E-2</v>
      </c>
      <c r="AT92" s="89">
        <v>1985</v>
      </c>
      <c r="AU92" s="74">
        <v>0</v>
      </c>
      <c r="AV92" s="74">
        <v>0</v>
      </c>
      <c r="AW92" s="74">
        <v>0</v>
      </c>
      <c r="AX92" s="74">
        <v>0</v>
      </c>
      <c r="AY92" s="74">
        <v>0</v>
      </c>
      <c r="AZ92" s="74">
        <v>0</v>
      </c>
      <c r="BA92" s="74">
        <v>0</v>
      </c>
      <c r="BB92" s="74">
        <v>0</v>
      </c>
      <c r="BC92" s="74">
        <v>0</v>
      </c>
      <c r="BD92" s="74">
        <v>0</v>
      </c>
      <c r="BE92" s="74">
        <v>0</v>
      </c>
      <c r="BF92" s="74">
        <v>0</v>
      </c>
      <c r="BG92" s="74">
        <v>0</v>
      </c>
      <c r="BH92" s="74">
        <v>0</v>
      </c>
      <c r="BI92" s="74">
        <v>0</v>
      </c>
      <c r="BJ92" s="74">
        <v>0.6445168</v>
      </c>
      <c r="BK92" s="74">
        <v>0</v>
      </c>
      <c r="BL92" s="74">
        <v>0.82496000000000003</v>
      </c>
      <c r="BM92" s="74">
        <v>1.9001400000000002E-2</v>
      </c>
      <c r="BN92" s="74">
        <v>2.85136E-2</v>
      </c>
      <c r="BP92" s="89">
        <v>1985</v>
      </c>
    </row>
    <row r="93" spans="2:68">
      <c r="B93" s="89">
        <v>1986</v>
      </c>
      <c r="C93" s="74">
        <v>0</v>
      </c>
      <c r="D93" s="74">
        <v>0</v>
      </c>
      <c r="E93" s="74">
        <v>0</v>
      </c>
      <c r="F93" s="74">
        <v>0</v>
      </c>
      <c r="G93" s="74">
        <v>0</v>
      </c>
      <c r="H93" s="74">
        <v>0</v>
      </c>
      <c r="I93" s="74">
        <v>0</v>
      </c>
      <c r="J93" s="74">
        <v>0</v>
      </c>
      <c r="K93" s="74">
        <v>0</v>
      </c>
      <c r="L93" s="74">
        <v>0</v>
      </c>
      <c r="M93" s="74">
        <v>0</v>
      </c>
      <c r="N93" s="74">
        <v>0.25985229999999998</v>
      </c>
      <c r="O93" s="74">
        <v>0</v>
      </c>
      <c r="P93" s="74">
        <v>0</v>
      </c>
      <c r="Q93" s="74">
        <v>0</v>
      </c>
      <c r="R93" s="74">
        <v>0</v>
      </c>
      <c r="S93" s="74">
        <v>0</v>
      </c>
      <c r="T93" s="74">
        <v>0</v>
      </c>
      <c r="U93" s="74">
        <v>1.2499700000000001E-2</v>
      </c>
      <c r="V93" s="74">
        <v>1.3503100000000001E-2</v>
      </c>
      <c r="X93" s="89">
        <v>1986</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0</v>
      </c>
      <c r="AR93" s="74" t="s">
        <v>211</v>
      </c>
      <c r="AT93" s="89">
        <v>1986</v>
      </c>
      <c r="AU93" s="74">
        <v>0</v>
      </c>
      <c r="AV93" s="74">
        <v>0</v>
      </c>
      <c r="AW93" s="74">
        <v>0</v>
      </c>
      <c r="AX93" s="74">
        <v>0</v>
      </c>
      <c r="AY93" s="74">
        <v>0</v>
      </c>
      <c r="AZ93" s="74">
        <v>0</v>
      </c>
      <c r="BA93" s="74">
        <v>0</v>
      </c>
      <c r="BB93" s="74">
        <v>0</v>
      </c>
      <c r="BC93" s="74">
        <v>0</v>
      </c>
      <c r="BD93" s="74">
        <v>0</v>
      </c>
      <c r="BE93" s="74">
        <v>0</v>
      </c>
      <c r="BF93" s="74">
        <v>0.13235640000000001</v>
      </c>
      <c r="BG93" s="74">
        <v>0</v>
      </c>
      <c r="BH93" s="74">
        <v>0</v>
      </c>
      <c r="BI93" s="74">
        <v>0</v>
      </c>
      <c r="BJ93" s="74">
        <v>0</v>
      </c>
      <c r="BK93" s="74">
        <v>0</v>
      </c>
      <c r="BL93" s="74">
        <v>0</v>
      </c>
      <c r="BM93" s="74">
        <v>6.2427999999999997E-3</v>
      </c>
      <c r="BN93" s="74">
        <v>6.8777999999999999E-3</v>
      </c>
      <c r="BP93" s="89">
        <v>1986</v>
      </c>
    </row>
    <row r="94" spans="2:68">
      <c r="B94" s="89">
        <v>1987</v>
      </c>
      <c r="C94" s="74">
        <v>0</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0</v>
      </c>
      <c r="V94" s="74" t="s">
        <v>211</v>
      </c>
      <c r="X94" s="89">
        <v>1987</v>
      </c>
      <c r="Y94" s="74">
        <v>0</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1.0288701</v>
      </c>
      <c r="AQ94" s="74">
        <v>1.2276499999999999E-2</v>
      </c>
      <c r="AR94" s="74">
        <v>1.4057E-2</v>
      </c>
      <c r="AT94" s="89">
        <v>1987</v>
      </c>
      <c r="AU94" s="74">
        <v>0</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0.74935560000000001</v>
      </c>
      <c r="BM94" s="74">
        <v>6.1485999999999997E-3</v>
      </c>
      <c r="BN94" s="74">
        <v>1.02381E-2</v>
      </c>
      <c r="BP94" s="89">
        <v>1987</v>
      </c>
    </row>
    <row r="95" spans="2:68">
      <c r="B95" s="89">
        <v>1988</v>
      </c>
      <c r="C95" s="74">
        <v>0</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0</v>
      </c>
      <c r="V95" s="74" t="s">
        <v>211</v>
      </c>
      <c r="X95" s="89">
        <v>1988</v>
      </c>
      <c r="Y95" s="74">
        <v>0</v>
      </c>
      <c r="Z95" s="74">
        <v>0</v>
      </c>
      <c r="AA95" s="74">
        <v>0</v>
      </c>
      <c r="AB95" s="74">
        <v>0</v>
      </c>
      <c r="AC95" s="74">
        <v>0</v>
      </c>
      <c r="AD95" s="74">
        <v>0</v>
      </c>
      <c r="AE95" s="74">
        <v>0</v>
      </c>
      <c r="AF95" s="74">
        <v>0</v>
      </c>
      <c r="AG95" s="74">
        <v>0</v>
      </c>
      <c r="AH95" s="74">
        <v>0</v>
      </c>
      <c r="AI95" s="74">
        <v>0</v>
      </c>
      <c r="AJ95" s="74">
        <v>0</v>
      </c>
      <c r="AK95" s="74">
        <v>0</v>
      </c>
      <c r="AL95" s="74">
        <v>0</v>
      </c>
      <c r="AM95" s="74">
        <v>0.74761049999999996</v>
      </c>
      <c r="AN95" s="74">
        <v>0</v>
      </c>
      <c r="AO95" s="74">
        <v>0.77484540000000002</v>
      </c>
      <c r="AP95" s="74">
        <v>0</v>
      </c>
      <c r="AQ95" s="74">
        <v>3.6217800000000001E-2</v>
      </c>
      <c r="AR95" s="74">
        <v>3.7757600000000002E-2</v>
      </c>
      <c r="AT95" s="89">
        <v>1988</v>
      </c>
      <c r="AU95" s="74">
        <v>0</v>
      </c>
      <c r="AV95" s="74">
        <v>0</v>
      </c>
      <c r="AW95" s="74">
        <v>0</v>
      </c>
      <c r="AX95" s="74">
        <v>0</v>
      </c>
      <c r="AY95" s="74">
        <v>0</v>
      </c>
      <c r="AZ95" s="74">
        <v>0</v>
      </c>
      <c r="BA95" s="74">
        <v>0</v>
      </c>
      <c r="BB95" s="74">
        <v>0</v>
      </c>
      <c r="BC95" s="74">
        <v>0</v>
      </c>
      <c r="BD95" s="74">
        <v>0</v>
      </c>
      <c r="BE95" s="74">
        <v>0</v>
      </c>
      <c r="BF95" s="74">
        <v>0</v>
      </c>
      <c r="BG95" s="74">
        <v>0</v>
      </c>
      <c r="BH95" s="74">
        <v>0</v>
      </c>
      <c r="BI95" s="74">
        <v>0.41650179999999998</v>
      </c>
      <c r="BJ95" s="74">
        <v>0</v>
      </c>
      <c r="BK95" s="74">
        <v>0.49298969999999998</v>
      </c>
      <c r="BL95" s="74">
        <v>0</v>
      </c>
      <c r="BM95" s="74">
        <v>1.81464E-2</v>
      </c>
      <c r="BN95" s="74">
        <v>2.2077599999999999E-2</v>
      </c>
      <c r="BP95" s="89">
        <v>1988</v>
      </c>
    </row>
    <row r="96" spans="2:68">
      <c r="B96" s="89">
        <v>1989</v>
      </c>
      <c r="C96" s="74">
        <v>0.15697800000000001</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2.5012506000000001</v>
      </c>
      <c r="U96" s="74">
        <v>2.3844799999999999E-2</v>
      </c>
      <c r="V96" s="74">
        <v>4.45428E-2</v>
      </c>
      <c r="X96" s="89">
        <v>1989</v>
      </c>
      <c r="Y96" s="74">
        <v>0</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0</v>
      </c>
      <c r="AR96" s="74" t="s">
        <v>211</v>
      </c>
      <c r="AT96" s="89">
        <v>1989</v>
      </c>
      <c r="AU96" s="74">
        <v>8.0395499999999995E-2</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0.69838250000000002</v>
      </c>
      <c r="BM96" s="74">
        <v>1.18946E-2</v>
      </c>
      <c r="BN96" s="74">
        <v>1.4852300000000001E-2</v>
      </c>
      <c r="BP96" s="89">
        <v>1989</v>
      </c>
    </row>
    <row r="97" spans="2:68">
      <c r="B97" s="89">
        <v>1990</v>
      </c>
      <c r="C97" s="74">
        <v>0</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0</v>
      </c>
      <c r="V97" s="74" t="s">
        <v>211</v>
      </c>
      <c r="X97" s="89">
        <v>1990</v>
      </c>
      <c r="Y97" s="74">
        <v>0</v>
      </c>
      <c r="Z97" s="74">
        <v>0</v>
      </c>
      <c r="AA97" s="74">
        <v>0</v>
      </c>
      <c r="AB97" s="74">
        <v>0</v>
      </c>
      <c r="AC97" s="74">
        <v>0</v>
      </c>
      <c r="AD97" s="74">
        <v>0</v>
      </c>
      <c r="AE97" s="74">
        <v>0</v>
      </c>
      <c r="AF97" s="74">
        <v>0.15232799999999999</v>
      </c>
      <c r="AG97" s="74">
        <v>0</v>
      </c>
      <c r="AH97" s="74">
        <v>0</v>
      </c>
      <c r="AI97" s="74">
        <v>0</v>
      </c>
      <c r="AJ97" s="74">
        <v>0</v>
      </c>
      <c r="AK97" s="74">
        <v>0</v>
      </c>
      <c r="AL97" s="74">
        <v>0</v>
      </c>
      <c r="AM97" s="74">
        <v>0.36949729999999997</v>
      </c>
      <c r="AN97" s="74">
        <v>0</v>
      </c>
      <c r="AO97" s="74">
        <v>0</v>
      </c>
      <c r="AP97" s="74">
        <v>0.94688899999999998</v>
      </c>
      <c r="AQ97" s="74">
        <v>3.5071900000000003E-2</v>
      </c>
      <c r="AR97" s="74">
        <v>3.6796099999999998E-2</v>
      </c>
      <c r="AT97" s="89">
        <v>1990</v>
      </c>
      <c r="AU97" s="74">
        <v>0</v>
      </c>
      <c r="AV97" s="74">
        <v>0</v>
      </c>
      <c r="AW97" s="74">
        <v>0</v>
      </c>
      <c r="AX97" s="74">
        <v>0</v>
      </c>
      <c r="AY97" s="74">
        <v>0</v>
      </c>
      <c r="AZ97" s="74">
        <v>0</v>
      </c>
      <c r="BA97" s="74">
        <v>0</v>
      </c>
      <c r="BB97" s="74">
        <v>7.6174800000000001E-2</v>
      </c>
      <c r="BC97" s="74">
        <v>0</v>
      </c>
      <c r="BD97" s="74">
        <v>0</v>
      </c>
      <c r="BE97" s="74">
        <v>0</v>
      </c>
      <c r="BF97" s="74">
        <v>0</v>
      </c>
      <c r="BG97" s="74">
        <v>0</v>
      </c>
      <c r="BH97" s="74">
        <v>0</v>
      </c>
      <c r="BI97" s="74">
        <v>0.2046974</v>
      </c>
      <c r="BJ97" s="74">
        <v>0</v>
      </c>
      <c r="BK97" s="74">
        <v>0</v>
      </c>
      <c r="BL97" s="74">
        <v>0.67946320000000004</v>
      </c>
      <c r="BM97" s="74">
        <v>1.75797E-2</v>
      </c>
      <c r="BN97" s="74">
        <v>2.1869599999999999E-2</v>
      </c>
      <c r="BP97" s="89">
        <v>1990</v>
      </c>
    </row>
    <row r="98" spans="2:68">
      <c r="B98" s="89">
        <v>1991</v>
      </c>
      <c r="C98" s="74">
        <v>0</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0</v>
      </c>
      <c r="V98" s="74" t="s">
        <v>211</v>
      </c>
      <c r="X98" s="89">
        <v>1991</v>
      </c>
      <c r="Y98" s="74">
        <v>0</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0.68768700000000005</v>
      </c>
      <c r="AP98" s="74">
        <v>0</v>
      </c>
      <c r="AQ98" s="74">
        <v>1.15359E-2</v>
      </c>
      <c r="AR98" s="74">
        <v>1.16916E-2</v>
      </c>
      <c r="AT98" s="89">
        <v>1991</v>
      </c>
      <c r="AU98" s="74">
        <v>0</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0.43510799999999999</v>
      </c>
      <c r="BL98" s="74">
        <v>0</v>
      </c>
      <c r="BM98" s="74">
        <v>5.7857000000000004E-3</v>
      </c>
      <c r="BN98" s="74">
        <v>7.3974000000000002E-3</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v>
      </c>
      <c r="P99" s="74">
        <v>0</v>
      </c>
      <c r="Q99" s="74">
        <v>0</v>
      </c>
      <c r="R99" s="74">
        <v>0.61749359999999998</v>
      </c>
      <c r="S99" s="74">
        <v>0</v>
      </c>
      <c r="T99" s="74">
        <v>2.1141649</v>
      </c>
      <c r="U99" s="74">
        <v>2.29667E-2</v>
      </c>
      <c r="V99" s="74">
        <v>4.5404600000000003E-2</v>
      </c>
      <c r="X99" s="89">
        <v>1992</v>
      </c>
      <c r="Y99" s="74">
        <v>0</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0.86634089999999997</v>
      </c>
      <c r="AQ99" s="74">
        <v>1.1402000000000001E-2</v>
      </c>
      <c r="AR99" s="74">
        <v>1.18365E-2</v>
      </c>
      <c r="AT99" s="89">
        <v>1992</v>
      </c>
      <c r="AU99" s="74">
        <v>0</v>
      </c>
      <c r="AV99" s="74">
        <v>0</v>
      </c>
      <c r="AW99" s="74">
        <v>0</v>
      </c>
      <c r="AX99" s="74">
        <v>0</v>
      </c>
      <c r="AY99" s="74">
        <v>0</v>
      </c>
      <c r="AZ99" s="74">
        <v>0</v>
      </c>
      <c r="BA99" s="74">
        <v>0</v>
      </c>
      <c r="BB99" s="74">
        <v>0</v>
      </c>
      <c r="BC99" s="74">
        <v>0</v>
      </c>
      <c r="BD99" s="74">
        <v>0</v>
      </c>
      <c r="BE99" s="74">
        <v>0</v>
      </c>
      <c r="BF99" s="74">
        <v>0</v>
      </c>
      <c r="BG99" s="74">
        <v>0</v>
      </c>
      <c r="BH99" s="74">
        <v>0</v>
      </c>
      <c r="BI99" s="74">
        <v>0</v>
      </c>
      <c r="BJ99" s="74">
        <v>0.25586049999999999</v>
      </c>
      <c r="BK99" s="74">
        <v>0</v>
      </c>
      <c r="BL99" s="74">
        <v>1.2290448</v>
      </c>
      <c r="BM99" s="74">
        <v>1.71638E-2</v>
      </c>
      <c r="BN99" s="74">
        <v>2.3636899999999999E-2</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0.26122069999999997</v>
      </c>
      <c r="O100" s="74">
        <v>0</v>
      </c>
      <c r="P100" s="74">
        <v>0</v>
      </c>
      <c r="Q100" s="74">
        <v>0</v>
      </c>
      <c r="R100" s="74">
        <v>0</v>
      </c>
      <c r="S100" s="74">
        <v>0</v>
      </c>
      <c r="T100" s="74">
        <v>0</v>
      </c>
      <c r="U100" s="74">
        <v>1.1387E-2</v>
      </c>
      <c r="V100" s="74">
        <v>1.35742E-2</v>
      </c>
      <c r="X100" s="89">
        <v>1993</v>
      </c>
      <c r="Y100" s="74">
        <v>0</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1.6456976999999999</v>
      </c>
      <c r="AQ100" s="74">
        <v>2.2591699999999999E-2</v>
      </c>
      <c r="AR100" s="74">
        <v>2.2484500000000001E-2</v>
      </c>
      <c r="AT100" s="89">
        <v>1993</v>
      </c>
      <c r="AU100" s="74">
        <v>0</v>
      </c>
      <c r="AV100" s="74">
        <v>0</v>
      </c>
      <c r="AW100" s="74">
        <v>0</v>
      </c>
      <c r="AX100" s="74">
        <v>0</v>
      </c>
      <c r="AY100" s="74">
        <v>0</v>
      </c>
      <c r="AZ100" s="74">
        <v>0</v>
      </c>
      <c r="BA100" s="74">
        <v>0</v>
      </c>
      <c r="BB100" s="74">
        <v>0</v>
      </c>
      <c r="BC100" s="74">
        <v>0</v>
      </c>
      <c r="BD100" s="74">
        <v>0</v>
      </c>
      <c r="BE100" s="74">
        <v>0</v>
      </c>
      <c r="BF100" s="74">
        <v>0.13195709999999999</v>
      </c>
      <c r="BG100" s="74">
        <v>0</v>
      </c>
      <c r="BH100" s="74">
        <v>0</v>
      </c>
      <c r="BI100" s="74">
        <v>0</v>
      </c>
      <c r="BJ100" s="74">
        <v>0</v>
      </c>
      <c r="BK100" s="74">
        <v>0</v>
      </c>
      <c r="BL100" s="74">
        <v>1.1641511</v>
      </c>
      <c r="BM100" s="74">
        <v>1.7011800000000001E-2</v>
      </c>
      <c r="BN100" s="74">
        <v>2.2762399999999999E-2</v>
      </c>
      <c r="BP100" s="89">
        <v>1993</v>
      </c>
    </row>
    <row r="101" spans="2:68">
      <c r="B101" s="89">
        <v>1994</v>
      </c>
      <c r="C101" s="74">
        <v>0</v>
      </c>
      <c r="D101" s="74">
        <v>0</v>
      </c>
      <c r="E101" s="74">
        <v>0</v>
      </c>
      <c r="F101" s="74">
        <v>0</v>
      </c>
      <c r="G101" s="74">
        <v>0</v>
      </c>
      <c r="H101" s="74">
        <v>0</v>
      </c>
      <c r="I101" s="74">
        <v>0</v>
      </c>
      <c r="J101" s="74">
        <v>0</v>
      </c>
      <c r="K101" s="74">
        <v>0</v>
      </c>
      <c r="L101" s="74">
        <v>0</v>
      </c>
      <c r="M101" s="74">
        <v>0</v>
      </c>
      <c r="N101" s="74">
        <v>0.25462459999999998</v>
      </c>
      <c r="O101" s="74">
        <v>0</v>
      </c>
      <c r="P101" s="74">
        <v>0</v>
      </c>
      <c r="Q101" s="74">
        <v>0</v>
      </c>
      <c r="R101" s="74">
        <v>0</v>
      </c>
      <c r="S101" s="74">
        <v>1.0173456999999999</v>
      </c>
      <c r="T101" s="74">
        <v>0</v>
      </c>
      <c r="U101" s="74">
        <v>2.2564000000000001E-2</v>
      </c>
      <c r="V101" s="74">
        <v>3.0527599999999998E-2</v>
      </c>
      <c r="X101" s="89">
        <v>1994</v>
      </c>
      <c r="Y101" s="74">
        <v>0.1584517</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0.78685020000000006</v>
      </c>
      <c r="AQ101" s="74">
        <v>2.2366899999999999E-2</v>
      </c>
      <c r="AR101" s="74">
        <v>2.1217099999999999E-2</v>
      </c>
      <c r="AT101" s="89">
        <v>1994</v>
      </c>
      <c r="AU101" s="74">
        <v>7.7167299999999994E-2</v>
      </c>
      <c r="AV101" s="74">
        <v>0</v>
      </c>
      <c r="AW101" s="74">
        <v>0</v>
      </c>
      <c r="AX101" s="74">
        <v>0</v>
      </c>
      <c r="AY101" s="74">
        <v>0</v>
      </c>
      <c r="AZ101" s="74">
        <v>0</v>
      </c>
      <c r="BA101" s="74">
        <v>0</v>
      </c>
      <c r="BB101" s="74">
        <v>0</v>
      </c>
      <c r="BC101" s="74">
        <v>0</v>
      </c>
      <c r="BD101" s="74">
        <v>0</v>
      </c>
      <c r="BE101" s="74">
        <v>0</v>
      </c>
      <c r="BF101" s="74">
        <v>0.12865689999999999</v>
      </c>
      <c r="BG101" s="74">
        <v>0</v>
      </c>
      <c r="BH101" s="74">
        <v>0</v>
      </c>
      <c r="BI101" s="74">
        <v>0</v>
      </c>
      <c r="BJ101" s="74">
        <v>0</v>
      </c>
      <c r="BK101" s="74">
        <v>0.37731009999999998</v>
      </c>
      <c r="BL101" s="74">
        <v>0.55473890000000003</v>
      </c>
      <c r="BM101" s="74">
        <v>2.2464999999999999E-2</v>
      </c>
      <c r="BN101" s="74">
        <v>2.5776899999999998E-2</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1.7670030000000001</v>
      </c>
      <c r="U102" s="74">
        <v>1.11602E-2</v>
      </c>
      <c r="V102" s="74">
        <v>2.4141800000000001E-2</v>
      </c>
      <c r="X102" s="89">
        <v>1995</v>
      </c>
      <c r="Y102" s="74">
        <v>0</v>
      </c>
      <c r="Z102" s="74">
        <v>0</v>
      </c>
      <c r="AA102" s="74">
        <v>0</v>
      </c>
      <c r="AB102" s="74">
        <v>0.16248170000000001</v>
      </c>
      <c r="AC102" s="74">
        <v>0</v>
      </c>
      <c r="AD102" s="74">
        <v>0</v>
      </c>
      <c r="AE102" s="74">
        <v>0</v>
      </c>
      <c r="AF102" s="74">
        <v>0</v>
      </c>
      <c r="AG102" s="74">
        <v>0</v>
      </c>
      <c r="AH102" s="74">
        <v>0</v>
      </c>
      <c r="AI102" s="74">
        <v>0</v>
      </c>
      <c r="AJ102" s="74">
        <v>0</v>
      </c>
      <c r="AK102" s="74">
        <v>0</v>
      </c>
      <c r="AL102" s="74">
        <v>0</v>
      </c>
      <c r="AM102" s="74">
        <v>0</v>
      </c>
      <c r="AN102" s="74">
        <v>0</v>
      </c>
      <c r="AO102" s="74">
        <v>0</v>
      </c>
      <c r="AP102" s="74">
        <v>0.74736179999999997</v>
      </c>
      <c r="AQ102" s="74">
        <v>2.2113000000000001E-2</v>
      </c>
      <c r="AR102" s="74">
        <v>2.1532900000000001E-2</v>
      </c>
      <c r="AT102" s="89">
        <v>1995</v>
      </c>
      <c r="AU102" s="74">
        <v>0</v>
      </c>
      <c r="AV102" s="74">
        <v>0</v>
      </c>
      <c r="AW102" s="74">
        <v>0</v>
      </c>
      <c r="AX102" s="74">
        <v>7.9159400000000005E-2</v>
      </c>
      <c r="AY102" s="74">
        <v>0</v>
      </c>
      <c r="AZ102" s="74">
        <v>0</v>
      </c>
      <c r="BA102" s="74">
        <v>0</v>
      </c>
      <c r="BB102" s="74">
        <v>0</v>
      </c>
      <c r="BC102" s="74">
        <v>0</v>
      </c>
      <c r="BD102" s="74">
        <v>0</v>
      </c>
      <c r="BE102" s="74">
        <v>0</v>
      </c>
      <c r="BF102" s="74">
        <v>0</v>
      </c>
      <c r="BG102" s="74">
        <v>0</v>
      </c>
      <c r="BH102" s="74">
        <v>0</v>
      </c>
      <c r="BI102" s="74">
        <v>0</v>
      </c>
      <c r="BJ102" s="74">
        <v>0</v>
      </c>
      <c r="BK102" s="74">
        <v>0</v>
      </c>
      <c r="BL102" s="74">
        <v>1.0504366999999999</v>
      </c>
      <c r="BM102" s="74">
        <v>1.6662099999999999E-2</v>
      </c>
      <c r="BN102" s="74">
        <v>1.9867599999999999E-2</v>
      </c>
      <c r="BP102" s="89">
        <v>1995</v>
      </c>
    </row>
    <row r="103" spans="2:68">
      <c r="B103" s="89">
        <v>1996</v>
      </c>
      <c r="C103" s="74">
        <v>0.15088299999999999</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1.1030999999999999E-2</v>
      </c>
      <c r="V103" s="74">
        <v>9.9667000000000002E-3</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0.28328690000000001</v>
      </c>
      <c r="AM103" s="74">
        <v>0</v>
      </c>
      <c r="AN103" s="74">
        <v>0</v>
      </c>
      <c r="AO103" s="74">
        <v>0</v>
      </c>
      <c r="AP103" s="74">
        <v>0.70971309999999999</v>
      </c>
      <c r="AQ103" s="74">
        <v>2.1835400000000001E-2</v>
      </c>
      <c r="AR103" s="74">
        <v>1.9656099999999999E-2</v>
      </c>
      <c r="AT103" s="89">
        <v>1996</v>
      </c>
      <c r="AU103" s="74">
        <v>7.7429200000000004E-2</v>
      </c>
      <c r="AV103" s="74">
        <v>0</v>
      </c>
      <c r="AW103" s="74">
        <v>0</v>
      </c>
      <c r="AX103" s="74">
        <v>0</v>
      </c>
      <c r="AY103" s="74">
        <v>0</v>
      </c>
      <c r="AZ103" s="74">
        <v>0</v>
      </c>
      <c r="BA103" s="74">
        <v>0</v>
      </c>
      <c r="BB103" s="74">
        <v>0</v>
      </c>
      <c r="BC103" s="74">
        <v>0</v>
      </c>
      <c r="BD103" s="74">
        <v>0</v>
      </c>
      <c r="BE103" s="74">
        <v>0</v>
      </c>
      <c r="BF103" s="74">
        <v>0</v>
      </c>
      <c r="BG103" s="74">
        <v>0</v>
      </c>
      <c r="BH103" s="74">
        <v>0.1451828</v>
      </c>
      <c r="BI103" s="74">
        <v>0</v>
      </c>
      <c r="BJ103" s="74">
        <v>0</v>
      </c>
      <c r="BK103" s="74">
        <v>0</v>
      </c>
      <c r="BL103" s="74">
        <v>0.49774770000000002</v>
      </c>
      <c r="BM103" s="74">
        <v>1.6461099999999999E-2</v>
      </c>
      <c r="BN103" s="74">
        <v>1.7019400000000001E-2</v>
      </c>
      <c r="BP103" s="89">
        <v>1996</v>
      </c>
    </row>
    <row r="104" spans="2:68">
      <c r="B104" s="90">
        <v>1997</v>
      </c>
      <c r="C104" s="74">
        <v>0</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0.92451349999999999</v>
      </c>
      <c r="T104" s="74">
        <v>0</v>
      </c>
      <c r="U104" s="74">
        <v>1.09216E-2</v>
      </c>
      <c r="V104" s="74">
        <v>1.57179E-2</v>
      </c>
      <c r="X104" s="90">
        <v>1997</v>
      </c>
      <c r="Y104" s="74">
        <v>0</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0.55888709999999997</v>
      </c>
      <c r="AP104" s="74">
        <v>0</v>
      </c>
      <c r="AQ104" s="74">
        <v>1.07911E-2</v>
      </c>
      <c r="AR104" s="74">
        <v>9.5017999999999995E-3</v>
      </c>
      <c r="AT104" s="90">
        <v>1997</v>
      </c>
      <c r="AU104" s="74">
        <v>0</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0.69664079999999995</v>
      </c>
      <c r="BL104" s="74">
        <v>0</v>
      </c>
      <c r="BM104" s="74">
        <v>1.0855999999999999E-2</v>
      </c>
      <c r="BN104" s="74">
        <v>1.18438E-2</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v>
      </c>
      <c r="P105" s="74">
        <v>0</v>
      </c>
      <c r="Q105" s="74">
        <v>0</v>
      </c>
      <c r="R105" s="74">
        <v>0.50097939999999996</v>
      </c>
      <c r="S105" s="74">
        <v>0.90776230000000002</v>
      </c>
      <c r="T105" s="74">
        <v>0</v>
      </c>
      <c r="U105" s="74">
        <v>2.1637699999999999E-2</v>
      </c>
      <c r="V105" s="74">
        <v>2.8835699999999999E-2</v>
      </c>
      <c r="X105" s="90">
        <v>1998</v>
      </c>
      <c r="Y105" s="74">
        <v>0</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0.5523245</v>
      </c>
      <c r="AP105" s="74">
        <v>1.2826843999999999</v>
      </c>
      <c r="AQ105" s="74">
        <v>3.2036099999999998E-2</v>
      </c>
      <c r="AR105" s="74">
        <v>2.6915000000000001E-2</v>
      </c>
      <c r="AT105" s="90">
        <v>1998</v>
      </c>
      <c r="AU105" s="74">
        <v>0</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0.21416950000000001</v>
      </c>
      <c r="BK105" s="74">
        <v>0.68678019999999995</v>
      </c>
      <c r="BL105" s="74">
        <v>0.89376690000000003</v>
      </c>
      <c r="BM105" s="74">
        <v>2.68708E-2</v>
      </c>
      <c r="BN105" s="74">
        <v>2.9616900000000002E-2</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0</v>
      </c>
      <c r="V106" s="74" t="s">
        <v>211</v>
      </c>
      <c r="X106" s="90">
        <v>1999</v>
      </c>
      <c r="Y106" s="74">
        <v>0</v>
      </c>
      <c r="Z106" s="74">
        <v>0</v>
      </c>
      <c r="AA106" s="74">
        <v>0</v>
      </c>
      <c r="AB106" s="74">
        <v>0</v>
      </c>
      <c r="AC106" s="74">
        <v>0</v>
      </c>
      <c r="AD106" s="74">
        <v>0</v>
      </c>
      <c r="AE106" s="74">
        <v>0</v>
      </c>
      <c r="AF106" s="74">
        <v>0</v>
      </c>
      <c r="AG106" s="74">
        <v>0</v>
      </c>
      <c r="AH106" s="74">
        <v>0.15112149999999999</v>
      </c>
      <c r="AI106" s="74">
        <v>0</v>
      </c>
      <c r="AJ106" s="74">
        <v>0</v>
      </c>
      <c r="AK106" s="74">
        <v>0</v>
      </c>
      <c r="AL106" s="74">
        <v>0</v>
      </c>
      <c r="AM106" s="74">
        <v>0.30179660000000003</v>
      </c>
      <c r="AN106" s="74">
        <v>0</v>
      </c>
      <c r="AO106" s="74">
        <v>0.54945659999999996</v>
      </c>
      <c r="AP106" s="74">
        <v>1.2109103000000001</v>
      </c>
      <c r="AQ106" s="74">
        <v>5.2786300000000001E-2</v>
      </c>
      <c r="AR106" s="74">
        <v>4.6385700000000002E-2</v>
      </c>
      <c r="AT106" s="90">
        <v>1999</v>
      </c>
      <c r="AU106" s="74">
        <v>0</v>
      </c>
      <c r="AV106" s="74">
        <v>0</v>
      </c>
      <c r="AW106" s="74">
        <v>0</v>
      </c>
      <c r="AX106" s="74">
        <v>0</v>
      </c>
      <c r="AY106" s="74">
        <v>0</v>
      </c>
      <c r="AZ106" s="74">
        <v>0</v>
      </c>
      <c r="BA106" s="74">
        <v>0</v>
      </c>
      <c r="BB106" s="74">
        <v>0</v>
      </c>
      <c r="BC106" s="74">
        <v>0</v>
      </c>
      <c r="BD106" s="74">
        <v>7.5738399999999997E-2</v>
      </c>
      <c r="BE106" s="74">
        <v>0</v>
      </c>
      <c r="BF106" s="74">
        <v>0</v>
      </c>
      <c r="BG106" s="74">
        <v>0</v>
      </c>
      <c r="BH106" s="74">
        <v>0</v>
      </c>
      <c r="BI106" s="74">
        <v>0.16021460000000001</v>
      </c>
      <c r="BJ106" s="74">
        <v>0</v>
      </c>
      <c r="BK106" s="74">
        <v>0.34020089999999997</v>
      </c>
      <c r="BL106" s="74">
        <v>0.84197049999999996</v>
      </c>
      <c r="BM106" s="74">
        <v>2.6578399999999999E-2</v>
      </c>
      <c r="BN106" s="74">
        <v>2.7856200000000001E-2</v>
      </c>
      <c r="BP106" s="90">
        <v>1999</v>
      </c>
    </row>
    <row r="107" spans="2:68">
      <c r="B107" s="90">
        <v>2000</v>
      </c>
      <c r="C107" s="74">
        <v>0</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v>
      </c>
      <c r="V107" s="74" t="s">
        <v>211</v>
      </c>
      <c r="X107" s="90">
        <v>2000</v>
      </c>
      <c r="Y107" s="74">
        <v>0</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0.57443529999999998</v>
      </c>
      <c r="AQ107" s="74">
        <v>1.04326E-2</v>
      </c>
      <c r="AR107" s="74">
        <v>7.8483000000000008E-3</v>
      </c>
      <c r="AT107" s="90">
        <v>2000</v>
      </c>
      <c r="AU107" s="74">
        <v>0</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0.39821279999999998</v>
      </c>
      <c r="BM107" s="74">
        <v>5.2551999999999998E-3</v>
      </c>
      <c r="BN107" s="74">
        <v>5.4406000000000003E-3</v>
      </c>
      <c r="BP107" s="90">
        <v>2000</v>
      </c>
    </row>
    <row r="108" spans="2:68">
      <c r="B108" s="90">
        <v>2001</v>
      </c>
      <c r="C108" s="74">
        <v>0</v>
      </c>
      <c r="D108" s="74">
        <v>0</v>
      </c>
      <c r="E108" s="74">
        <v>0</v>
      </c>
      <c r="F108" s="74">
        <v>0</v>
      </c>
      <c r="G108" s="74">
        <v>0</v>
      </c>
      <c r="H108" s="74">
        <v>0</v>
      </c>
      <c r="I108" s="74">
        <v>0</v>
      </c>
      <c r="J108" s="74">
        <v>0</v>
      </c>
      <c r="K108" s="74">
        <v>0</v>
      </c>
      <c r="L108" s="74">
        <v>0</v>
      </c>
      <c r="M108" s="74">
        <v>0</v>
      </c>
      <c r="N108" s="74">
        <v>0</v>
      </c>
      <c r="O108" s="74">
        <v>0</v>
      </c>
      <c r="P108" s="74">
        <v>0.30001109999999998</v>
      </c>
      <c r="Q108" s="74">
        <v>0</v>
      </c>
      <c r="R108" s="74">
        <v>0</v>
      </c>
      <c r="S108" s="74">
        <v>0</v>
      </c>
      <c r="T108" s="74">
        <v>1.2289995</v>
      </c>
      <c r="U108" s="74">
        <v>2.0916500000000001E-2</v>
      </c>
      <c r="V108" s="74">
        <v>2.73388E-2</v>
      </c>
      <c r="X108" s="90">
        <v>2001</v>
      </c>
      <c r="Y108" s="74">
        <v>0</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0.54922420000000005</v>
      </c>
      <c r="AQ108" s="74">
        <v>1.02956E-2</v>
      </c>
      <c r="AR108" s="74">
        <v>7.5037999999999997E-3</v>
      </c>
      <c r="AT108" s="90">
        <v>2001</v>
      </c>
      <c r="AU108" s="74">
        <v>0</v>
      </c>
      <c r="AV108" s="74">
        <v>0</v>
      </c>
      <c r="AW108" s="74">
        <v>0</v>
      </c>
      <c r="AX108" s="74">
        <v>0</v>
      </c>
      <c r="AY108" s="74">
        <v>0</v>
      </c>
      <c r="AZ108" s="74">
        <v>0</v>
      </c>
      <c r="BA108" s="74">
        <v>0</v>
      </c>
      <c r="BB108" s="74">
        <v>0</v>
      </c>
      <c r="BC108" s="74">
        <v>0</v>
      </c>
      <c r="BD108" s="74">
        <v>0</v>
      </c>
      <c r="BE108" s="74">
        <v>0</v>
      </c>
      <c r="BF108" s="74">
        <v>0</v>
      </c>
      <c r="BG108" s="74">
        <v>0</v>
      </c>
      <c r="BH108" s="74">
        <v>0.1475148</v>
      </c>
      <c r="BI108" s="74">
        <v>0</v>
      </c>
      <c r="BJ108" s="74">
        <v>0</v>
      </c>
      <c r="BK108" s="74">
        <v>0</v>
      </c>
      <c r="BL108" s="74">
        <v>0.75918039999999998</v>
      </c>
      <c r="BM108" s="74">
        <v>1.5564400000000001E-2</v>
      </c>
      <c r="BN108" s="74">
        <v>1.5558600000000001E-2</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1.1816979000000001</v>
      </c>
      <c r="U109" s="74">
        <v>1.03354E-2</v>
      </c>
      <c r="V109" s="74">
        <v>1.6145E-2</v>
      </c>
      <c r="X109" s="90">
        <v>2002</v>
      </c>
      <c r="Y109" s="74">
        <v>0</v>
      </c>
      <c r="Z109" s="74">
        <v>0</v>
      </c>
      <c r="AA109" s="74">
        <v>0</v>
      </c>
      <c r="AB109" s="74">
        <v>0</v>
      </c>
      <c r="AC109" s="74">
        <v>0</v>
      </c>
      <c r="AD109" s="74">
        <v>0</v>
      </c>
      <c r="AE109" s="74">
        <v>0</v>
      </c>
      <c r="AF109" s="74">
        <v>0</v>
      </c>
      <c r="AG109" s="74">
        <v>0</v>
      </c>
      <c r="AH109" s="74">
        <v>0.1450063</v>
      </c>
      <c r="AI109" s="74">
        <v>0</v>
      </c>
      <c r="AJ109" s="74">
        <v>0</v>
      </c>
      <c r="AK109" s="74">
        <v>0</v>
      </c>
      <c r="AL109" s="74">
        <v>0</v>
      </c>
      <c r="AM109" s="74">
        <v>0</v>
      </c>
      <c r="AN109" s="74">
        <v>0</v>
      </c>
      <c r="AO109" s="74">
        <v>0</v>
      </c>
      <c r="AP109" s="74">
        <v>0</v>
      </c>
      <c r="AQ109" s="74">
        <v>1.0183599999999999E-2</v>
      </c>
      <c r="AR109" s="74">
        <v>1.0148000000000001E-2</v>
      </c>
      <c r="AT109" s="90">
        <v>2002</v>
      </c>
      <c r="AU109" s="74">
        <v>0</v>
      </c>
      <c r="AV109" s="74">
        <v>0</v>
      </c>
      <c r="AW109" s="74">
        <v>0</v>
      </c>
      <c r="AX109" s="74">
        <v>0</v>
      </c>
      <c r="AY109" s="74">
        <v>0</v>
      </c>
      <c r="AZ109" s="74">
        <v>0</v>
      </c>
      <c r="BA109" s="74">
        <v>0</v>
      </c>
      <c r="BB109" s="74">
        <v>0</v>
      </c>
      <c r="BC109" s="74">
        <v>0</v>
      </c>
      <c r="BD109" s="74">
        <v>7.2955199999999998E-2</v>
      </c>
      <c r="BE109" s="74">
        <v>0</v>
      </c>
      <c r="BF109" s="74">
        <v>0</v>
      </c>
      <c r="BG109" s="74">
        <v>0</v>
      </c>
      <c r="BH109" s="74">
        <v>0</v>
      </c>
      <c r="BI109" s="74">
        <v>0</v>
      </c>
      <c r="BJ109" s="74">
        <v>0</v>
      </c>
      <c r="BK109" s="74">
        <v>0</v>
      </c>
      <c r="BL109" s="74">
        <v>0.36690250000000002</v>
      </c>
      <c r="BM109" s="74">
        <v>1.02589E-2</v>
      </c>
      <c r="BN109" s="74">
        <v>1.01184E-2</v>
      </c>
      <c r="BP109" s="90">
        <v>2002</v>
      </c>
    </row>
    <row r="110" spans="2:68">
      <c r="B110" s="90">
        <v>2003</v>
      </c>
      <c r="C110" s="74">
        <v>0</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2.2949728999999999</v>
      </c>
      <c r="U110" s="74">
        <v>2.0434000000000001E-2</v>
      </c>
      <c r="V110" s="74">
        <v>3.1355300000000003E-2</v>
      </c>
      <c r="X110" s="90">
        <v>2003</v>
      </c>
      <c r="Y110" s="74">
        <v>0.1616763</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0.67848819999999999</v>
      </c>
      <c r="AO110" s="74">
        <v>0</v>
      </c>
      <c r="AP110" s="74">
        <v>1.5599326</v>
      </c>
      <c r="AQ110" s="74">
        <v>6.0403900000000003E-2</v>
      </c>
      <c r="AR110" s="74">
        <v>5.0143699999999999E-2</v>
      </c>
      <c r="AT110" s="90">
        <v>2003</v>
      </c>
      <c r="AU110" s="74">
        <v>7.8793799999999997E-2</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0.37567929999999999</v>
      </c>
      <c r="BK110" s="74">
        <v>0</v>
      </c>
      <c r="BL110" s="74">
        <v>1.7891455999999999</v>
      </c>
      <c r="BM110" s="74">
        <v>4.0566400000000002E-2</v>
      </c>
      <c r="BN110" s="74">
        <v>3.9699600000000002E-2</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2.2273451</v>
      </c>
      <c r="U111" s="74">
        <v>2.02103E-2</v>
      </c>
      <c r="V111" s="74">
        <v>3.0431300000000001E-2</v>
      </c>
      <c r="X111" s="90">
        <v>2004</v>
      </c>
      <c r="Y111" s="74">
        <v>0</v>
      </c>
      <c r="Z111" s="74">
        <v>0</v>
      </c>
      <c r="AA111" s="74">
        <v>0</v>
      </c>
      <c r="AB111" s="74">
        <v>0</v>
      </c>
      <c r="AC111" s="74">
        <v>0</v>
      </c>
      <c r="AD111" s="74">
        <v>0</v>
      </c>
      <c r="AE111" s="74">
        <v>0</v>
      </c>
      <c r="AF111" s="74">
        <v>0</v>
      </c>
      <c r="AG111" s="74">
        <v>0</v>
      </c>
      <c r="AH111" s="74">
        <v>0</v>
      </c>
      <c r="AI111" s="74">
        <v>0</v>
      </c>
      <c r="AJ111" s="74">
        <v>0</v>
      </c>
      <c r="AK111" s="74">
        <v>0</v>
      </c>
      <c r="AL111" s="74">
        <v>0</v>
      </c>
      <c r="AM111" s="74">
        <v>0.30960710000000002</v>
      </c>
      <c r="AN111" s="74">
        <v>0.33726699999999998</v>
      </c>
      <c r="AO111" s="74">
        <v>0</v>
      </c>
      <c r="AP111" s="74">
        <v>2.5447234999999999</v>
      </c>
      <c r="AQ111" s="74">
        <v>6.97435E-2</v>
      </c>
      <c r="AR111" s="74">
        <v>5.39713E-2</v>
      </c>
      <c r="AT111" s="90">
        <v>2004</v>
      </c>
      <c r="AU111" s="74">
        <v>0</v>
      </c>
      <c r="AV111" s="74">
        <v>0</v>
      </c>
      <c r="AW111" s="74">
        <v>0</v>
      </c>
      <c r="AX111" s="74">
        <v>0</v>
      </c>
      <c r="AY111" s="74">
        <v>0</v>
      </c>
      <c r="AZ111" s="74">
        <v>0</v>
      </c>
      <c r="BA111" s="74">
        <v>0</v>
      </c>
      <c r="BB111" s="74">
        <v>0</v>
      </c>
      <c r="BC111" s="74">
        <v>0</v>
      </c>
      <c r="BD111" s="74">
        <v>0</v>
      </c>
      <c r="BE111" s="74">
        <v>0</v>
      </c>
      <c r="BF111" s="74">
        <v>0</v>
      </c>
      <c r="BG111" s="74">
        <v>0</v>
      </c>
      <c r="BH111" s="74">
        <v>0</v>
      </c>
      <c r="BI111" s="74">
        <v>0.16110060000000001</v>
      </c>
      <c r="BJ111" s="74">
        <v>0.1853506</v>
      </c>
      <c r="BK111" s="74">
        <v>0</v>
      </c>
      <c r="BL111" s="74">
        <v>2.4451757000000001</v>
      </c>
      <c r="BM111" s="74">
        <v>4.5151900000000002E-2</v>
      </c>
      <c r="BN111" s="74">
        <v>4.3663599999999997E-2</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1.0361513</v>
      </c>
      <c r="U112" s="74">
        <v>9.9804000000000004E-3</v>
      </c>
      <c r="V112" s="74">
        <v>1.4156500000000001E-2</v>
      </c>
      <c r="X112" s="90">
        <v>2005</v>
      </c>
      <c r="Y112" s="74">
        <v>0</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0.42810779999999998</v>
      </c>
      <c r="AP112" s="74">
        <v>0.97238429999999998</v>
      </c>
      <c r="AQ112" s="74">
        <v>2.9535700000000002E-2</v>
      </c>
      <c r="AR112" s="74">
        <v>2.0563700000000001E-2</v>
      </c>
      <c r="AT112" s="90">
        <v>2005</v>
      </c>
      <c r="AU112" s="74">
        <v>0</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0.25517489999999998</v>
      </c>
      <c r="BL112" s="74">
        <v>0.99274960000000001</v>
      </c>
      <c r="BM112" s="74">
        <v>1.9824700000000001E-2</v>
      </c>
      <c r="BN112" s="74">
        <v>1.7901799999999999E-2</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v>
      </c>
      <c r="Q113" s="74">
        <v>0.33295269999999999</v>
      </c>
      <c r="R113" s="74">
        <v>0.40000799999999997</v>
      </c>
      <c r="S113" s="74">
        <v>0</v>
      </c>
      <c r="T113" s="74">
        <v>0.96837289999999998</v>
      </c>
      <c r="U113" s="74">
        <v>2.9529199999999999E-2</v>
      </c>
      <c r="V113" s="74">
        <v>3.4880500000000002E-2</v>
      </c>
      <c r="X113" s="90">
        <v>2006</v>
      </c>
      <c r="Y113" s="74">
        <v>0</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0.92839300000000002</v>
      </c>
      <c r="AQ113" s="74">
        <v>1.94334E-2</v>
      </c>
      <c r="AR113" s="74">
        <v>1.26842E-2</v>
      </c>
      <c r="AT113" s="90">
        <v>2006</v>
      </c>
      <c r="AU113" s="74">
        <v>0</v>
      </c>
      <c r="AV113" s="74">
        <v>0</v>
      </c>
      <c r="AW113" s="74">
        <v>0</v>
      </c>
      <c r="AX113" s="74">
        <v>0</v>
      </c>
      <c r="AY113" s="74">
        <v>0</v>
      </c>
      <c r="AZ113" s="74">
        <v>0</v>
      </c>
      <c r="BA113" s="74">
        <v>0</v>
      </c>
      <c r="BB113" s="74">
        <v>0</v>
      </c>
      <c r="BC113" s="74">
        <v>0</v>
      </c>
      <c r="BD113" s="74">
        <v>0</v>
      </c>
      <c r="BE113" s="74">
        <v>0</v>
      </c>
      <c r="BF113" s="74">
        <v>0</v>
      </c>
      <c r="BG113" s="74">
        <v>0</v>
      </c>
      <c r="BH113" s="74">
        <v>0</v>
      </c>
      <c r="BI113" s="74">
        <v>0.16022249999999999</v>
      </c>
      <c r="BJ113" s="74">
        <v>0.182922</v>
      </c>
      <c r="BK113" s="74">
        <v>0</v>
      </c>
      <c r="BL113" s="74">
        <v>0.94134779999999996</v>
      </c>
      <c r="BM113" s="74">
        <v>2.44487E-2</v>
      </c>
      <c r="BN113" s="74">
        <v>2.3023600000000002E-2</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1.8030526</v>
      </c>
      <c r="U114" s="74">
        <v>1.9316900000000001E-2</v>
      </c>
      <c r="V114" s="74">
        <v>2.4634400000000001E-2</v>
      </c>
      <c r="X114" s="90">
        <v>2007</v>
      </c>
      <c r="Y114" s="74">
        <v>0</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0.44206119999999999</v>
      </c>
      <c r="AQ114" s="74">
        <v>9.5475000000000004E-3</v>
      </c>
      <c r="AR114" s="74">
        <v>6.0397000000000003E-3</v>
      </c>
      <c r="AT114" s="90">
        <v>2007</v>
      </c>
      <c r="AU114" s="74">
        <v>0</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0.88984859999999999</v>
      </c>
      <c r="BM114" s="74">
        <v>1.4403900000000001E-2</v>
      </c>
      <c r="BN114" s="74">
        <v>1.2157599999999999E-2</v>
      </c>
      <c r="BP114" s="90">
        <v>2007</v>
      </c>
    </row>
    <row r="115" spans="2:68">
      <c r="B115" s="90">
        <v>2008</v>
      </c>
      <c r="C115" s="74">
        <v>0</v>
      </c>
      <c r="D115" s="74">
        <v>0</v>
      </c>
      <c r="E115" s="74">
        <v>0</v>
      </c>
      <c r="F115" s="74">
        <v>0</v>
      </c>
      <c r="G115" s="74">
        <v>0</v>
      </c>
      <c r="H115" s="74">
        <v>0.13164010000000001</v>
      </c>
      <c r="I115" s="74">
        <v>0.1373615</v>
      </c>
      <c r="J115" s="74">
        <v>0</v>
      </c>
      <c r="K115" s="74">
        <v>0</v>
      </c>
      <c r="L115" s="74">
        <v>0</v>
      </c>
      <c r="M115" s="74">
        <v>0</v>
      </c>
      <c r="N115" s="74">
        <v>0</v>
      </c>
      <c r="O115" s="74">
        <v>0</v>
      </c>
      <c r="P115" s="74">
        <v>0</v>
      </c>
      <c r="Q115" s="74">
        <v>0</v>
      </c>
      <c r="R115" s="74">
        <v>0.39755269999999998</v>
      </c>
      <c r="S115" s="74">
        <v>1.1360086</v>
      </c>
      <c r="T115" s="74">
        <v>1.7044196</v>
      </c>
      <c r="U115" s="74">
        <v>6.6212400000000005E-2</v>
      </c>
      <c r="V115" s="74">
        <v>7.31546E-2</v>
      </c>
      <c r="X115" s="90">
        <v>2008</v>
      </c>
      <c r="Y115" s="74">
        <v>0</v>
      </c>
      <c r="Z115" s="74">
        <v>0.15360699999999999</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0.40885250000000001</v>
      </c>
      <c r="AP115" s="74">
        <v>0.85028950000000003</v>
      </c>
      <c r="AQ115" s="74">
        <v>3.7463200000000002E-2</v>
      </c>
      <c r="AR115" s="74">
        <v>2.92632E-2</v>
      </c>
      <c r="AT115" s="90">
        <v>2008</v>
      </c>
      <c r="AU115" s="74">
        <v>0</v>
      </c>
      <c r="AV115" s="74">
        <v>7.4924199999999996E-2</v>
      </c>
      <c r="AW115" s="74">
        <v>0</v>
      </c>
      <c r="AX115" s="74">
        <v>0</v>
      </c>
      <c r="AY115" s="74">
        <v>0</v>
      </c>
      <c r="AZ115" s="74">
        <v>6.6666299999999998E-2</v>
      </c>
      <c r="BA115" s="74">
        <v>6.8570900000000004E-2</v>
      </c>
      <c r="BB115" s="74">
        <v>0</v>
      </c>
      <c r="BC115" s="74">
        <v>0</v>
      </c>
      <c r="BD115" s="74">
        <v>0</v>
      </c>
      <c r="BE115" s="74">
        <v>0</v>
      </c>
      <c r="BF115" s="74">
        <v>0</v>
      </c>
      <c r="BG115" s="74">
        <v>0</v>
      </c>
      <c r="BH115" s="74">
        <v>0</v>
      </c>
      <c r="BI115" s="74">
        <v>0</v>
      </c>
      <c r="BJ115" s="74">
        <v>0.1828381</v>
      </c>
      <c r="BK115" s="74">
        <v>0.71319549999999998</v>
      </c>
      <c r="BL115" s="74">
        <v>1.1345715000000001</v>
      </c>
      <c r="BM115" s="74">
        <v>5.1766699999999999E-2</v>
      </c>
      <c r="BN115" s="74">
        <v>4.7746799999999999E-2</v>
      </c>
      <c r="BP115" s="90">
        <v>2008</v>
      </c>
    </row>
    <row r="116" spans="2:68">
      <c r="B116" s="90">
        <v>2009</v>
      </c>
      <c r="C116" s="74">
        <v>0</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0.80640610000000001</v>
      </c>
      <c r="U116" s="74">
        <v>9.2586000000000005E-3</v>
      </c>
      <c r="V116" s="74">
        <v>1.1017600000000001E-2</v>
      </c>
      <c r="X116" s="90">
        <v>2009</v>
      </c>
      <c r="Y116" s="74">
        <v>0</v>
      </c>
      <c r="Z116" s="74">
        <v>0</v>
      </c>
      <c r="AA116" s="74">
        <v>0</v>
      </c>
      <c r="AB116" s="74">
        <v>0</v>
      </c>
      <c r="AC116" s="74">
        <v>0.13025010000000001</v>
      </c>
      <c r="AD116" s="74">
        <v>0</v>
      </c>
      <c r="AE116" s="74">
        <v>0</v>
      </c>
      <c r="AF116" s="74">
        <v>0</v>
      </c>
      <c r="AG116" s="74">
        <v>0</v>
      </c>
      <c r="AH116" s="74">
        <v>0</v>
      </c>
      <c r="AI116" s="74">
        <v>0</v>
      </c>
      <c r="AJ116" s="74">
        <v>0</v>
      </c>
      <c r="AK116" s="74">
        <v>0</v>
      </c>
      <c r="AL116" s="74">
        <v>0.22962959999999999</v>
      </c>
      <c r="AM116" s="74">
        <v>0</v>
      </c>
      <c r="AN116" s="74">
        <v>0</v>
      </c>
      <c r="AO116" s="74">
        <v>0.40380379999999999</v>
      </c>
      <c r="AP116" s="74">
        <v>0.40946349999999998</v>
      </c>
      <c r="AQ116" s="74">
        <v>3.67281E-2</v>
      </c>
      <c r="AR116" s="74">
        <v>2.9270899999999999E-2</v>
      </c>
      <c r="AT116" s="90">
        <v>2009</v>
      </c>
      <c r="AU116" s="74">
        <v>0</v>
      </c>
      <c r="AV116" s="74">
        <v>0</v>
      </c>
      <c r="AW116" s="74">
        <v>0</v>
      </c>
      <c r="AX116" s="74">
        <v>0</v>
      </c>
      <c r="AY116" s="74">
        <v>6.3236100000000003E-2</v>
      </c>
      <c r="AZ116" s="74">
        <v>0</v>
      </c>
      <c r="BA116" s="74">
        <v>0</v>
      </c>
      <c r="BB116" s="74">
        <v>0</v>
      </c>
      <c r="BC116" s="74">
        <v>0</v>
      </c>
      <c r="BD116" s="74">
        <v>0</v>
      </c>
      <c r="BE116" s="74">
        <v>0</v>
      </c>
      <c r="BF116" s="74">
        <v>0</v>
      </c>
      <c r="BG116" s="74">
        <v>0</v>
      </c>
      <c r="BH116" s="74">
        <v>0.1154917</v>
      </c>
      <c r="BI116" s="74">
        <v>0</v>
      </c>
      <c r="BJ116" s="74">
        <v>0</v>
      </c>
      <c r="BK116" s="74">
        <v>0.23331180000000001</v>
      </c>
      <c r="BL116" s="74">
        <v>0.54314030000000002</v>
      </c>
      <c r="BM116" s="74">
        <v>2.3050299999999999E-2</v>
      </c>
      <c r="BN116" s="74">
        <v>1.9690099999999999E-2</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1.5199415999999999</v>
      </c>
      <c r="U117" s="74">
        <v>1.8235100000000001E-2</v>
      </c>
      <c r="V117" s="74">
        <v>2.0766300000000001E-2</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0.39214149999999998</v>
      </c>
      <c r="AQ117" s="74">
        <v>9.0384000000000003E-3</v>
      </c>
      <c r="AR117" s="74">
        <v>5.3577E-3</v>
      </c>
      <c r="AT117" s="90">
        <v>2010</v>
      </c>
      <c r="AU117" s="74">
        <v>0</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0.77600789999999997</v>
      </c>
      <c r="BM117" s="74">
        <v>1.3616700000000001E-2</v>
      </c>
      <c r="BN117" s="74">
        <v>1.06023E-2</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0.1510417</v>
      </c>
      <c r="O118" s="74">
        <v>0</v>
      </c>
      <c r="P118" s="74">
        <v>0</v>
      </c>
      <c r="Q118" s="74">
        <v>0</v>
      </c>
      <c r="R118" s="74">
        <v>0</v>
      </c>
      <c r="S118" s="74">
        <v>0</v>
      </c>
      <c r="T118" s="74">
        <v>0</v>
      </c>
      <c r="U118" s="74">
        <v>8.9942000000000008E-3</v>
      </c>
      <c r="V118" s="74">
        <v>7.8487999999999995E-3</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2.6461326999999999</v>
      </c>
      <c r="AQ118" s="74">
        <v>6.2378599999999999E-2</v>
      </c>
      <c r="AR118" s="74">
        <v>3.6152999999999998E-2</v>
      </c>
      <c r="AT118" s="90">
        <v>2011</v>
      </c>
      <c r="AU118" s="74">
        <v>0</v>
      </c>
      <c r="AV118" s="74">
        <v>0</v>
      </c>
      <c r="AW118" s="74">
        <v>0</v>
      </c>
      <c r="AX118" s="74">
        <v>0</v>
      </c>
      <c r="AY118" s="74">
        <v>0</v>
      </c>
      <c r="AZ118" s="74">
        <v>0</v>
      </c>
      <c r="BA118" s="74">
        <v>0</v>
      </c>
      <c r="BB118" s="74">
        <v>0</v>
      </c>
      <c r="BC118" s="74">
        <v>0</v>
      </c>
      <c r="BD118" s="74">
        <v>0</v>
      </c>
      <c r="BE118" s="74">
        <v>0</v>
      </c>
      <c r="BF118" s="74">
        <v>7.4850700000000006E-2</v>
      </c>
      <c r="BG118" s="74">
        <v>0</v>
      </c>
      <c r="BH118" s="74">
        <v>0</v>
      </c>
      <c r="BI118" s="74">
        <v>0</v>
      </c>
      <c r="BJ118" s="74">
        <v>0</v>
      </c>
      <c r="BK118" s="74">
        <v>0</v>
      </c>
      <c r="BL118" s="74">
        <v>1.7343603999999999</v>
      </c>
      <c r="BM118" s="74">
        <v>3.58102E-2</v>
      </c>
      <c r="BN118" s="74">
        <v>2.75854E-2</v>
      </c>
      <c r="BP118" s="90">
        <v>2011</v>
      </c>
    </row>
    <row r="119" spans="2:68">
      <c r="B119" s="90">
        <v>2012</v>
      </c>
      <c r="C119" s="74">
        <v>0</v>
      </c>
      <c r="D119" s="74">
        <v>0</v>
      </c>
      <c r="E119" s="74">
        <v>0</v>
      </c>
      <c r="F119" s="74">
        <v>0</v>
      </c>
      <c r="G119" s="74">
        <v>0</v>
      </c>
      <c r="H119" s="74">
        <v>0</v>
      </c>
      <c r="I119" s="74">
        <v>0</v>
      </c>
      <c r="J119" s="74">
        <v>0</v>
      </c>
      <c r="K119" s="74">
        <v>0</v>
      </c>
      <c r="L119" s="74">
        <v>0</v>
      </c>
      <c r="M119" s="74">
        <v>0</v>
      </c>
      <c r="N119" s="74">
        <v>0</v>
      </c>
      <c r="O119" s="74">
        <v>0.16415540000000001</v>
      </c>
      <c r="P119" s="74">
        <v>0</v>
      </c>
      <c r="Q119" s="74">
        <v>0</v>
      </c>
      <c r="R119" s="74">
        <v>0.37491099999999999</v>
      </c>
      <c r="S119" s="74">
        <v>0</v>
      </c>
      <c r="T119" s="74">
        <v>1.3602204</v>
      </c>
      <c r="U119" s="74">
        <v>3.5357600000000003E-2</v>
      </c>
      <c r="V119" s="74">
        <v>3.5564900000000003E-2</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0.32787749999999999</v>
      </c>
      <c r="AO119" s="74">
        <v>0</v>
      </c>
      <c r="AP119" s="74">
        <v>1.4625763000000001</v>
      </c>
      <c r="AQ119" s="74">
        <v>4.3781E-2</v>
      </c>
      <c r="AR119" s="74">
        <v>2.8754200000000001E-2</v>
      </c>
      <c r="AT119" s="90">
        <v>2012</v>
      </c>
      <c r="AU119" s="74">
        <v>0</v>
      </c>
      <c r="AV119" s="74">
        <v>0</v>
      </c>
      <c r="AW119" s="74">
        <v>0</v>
      </c>
      <c r="AX119" s="74">
        <v>0</v>
      </c>
      <c r="AY119" s="74">
        <v>0</v>
      </c>
      <c r="AZ119" s="74">
        <v>0</v>
      </c>
      <c r="BA119" s="74">
        <v>0</v>
      </c>
      <c r="BB119" s="74">
        <v>0</v>
      </c>
      <c r="BC119" s="74">
        <v>0</v>
      </c>
      <c r="BD119" s="74">
        <v>0</v>
      </c>
      <c r="BE119" s="74">
        <v>0</v>
      </c>
      <c r="BF119" s="74">
        <v>0</v>
      </c>
      <c r="BG119" s="74">
        <v>8.15858E-2</v>
      </c>
      <c r="BH119" s="74">
        <v>0</v>
      </c>
      <c r="BI119" s="74">
        <v>0</v>
      </c>
      <c r="BJ119" s="74">
        <v>0.34982039999999998</v>
      </c>
      <c r="BK119" s="74">
        <v>0</v>
      </c>
      <c r="BL119" s="74">
        <v>1.4267879000000001</v>
      </c>
      <c r="BM119" s="74">
        <v>3.9589199999999998E-2</v>
      </c>
      <c r="BN119" s="74">
        <v>3.23069E-2</v>
      </c>
      <c r="BP119" s="90">
        <v>2012</v>
      </c>
    </row>
    <row r="120" spans="2:68">
      <c r="B120" s="90">
        <v>2013</v>
      </c>
      <c r="C120" s="74">
        <v>0</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0.64297930000000003</v>
      </c>
      <c r="U120" s="74">
        <v>8.6910000000000008E-3</v>
      </c>
      <c r="V120" s="74">
        <v>8.7848000000000006E-3</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0.39780729999999997</v>
      </c>
      <c r="AP120" s="74">
        <v>0.70863690000000001</v>
      </c>
      <c r="AQ120" s="74">
        <v>2.5813200000000001E-2</v>
      </c>
      <c r="AR120" s="74">
        <v>1.6445000000000001E-2</v>
      </c>
      <c r="AT120" s="90">
        <v>2013</v>
      </c>
      <c r="AU120" s="74">
        <v>0</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0.22449459999999999</v>
      </c>
      <c r="BL120" s="74">
        <v>0.68531010000000003</v>
      </c>
      <c r="BM120" s="74">
        <v>1.7295000000000001E-2</v>
      </c>
      <c r="BN120" s="74">
        <v>1.31798E-2</v>
      </c>
      <c r="BP120" s="90">
        <v>2013</v>
      </c>
    </row>
    <row r="121" spans="2:68">
      <c r="B121" s="90">
        <v>2014</v>
      </c>
      <c r="C121" s="74">
        <v>0</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1.0191965999999999</v>
      </c>
      <c r="T121" s="74">
        <v>2.4413763999999998</v>
      </c>
      <c r="U121" s="74">
        <v>5.1423200000000002E-2</v>
      </c>
      <c r="V121" s="74">
        <v>5.0683199999999998E-2</v>
      </c>
      <c r="X121" s="90">
        <v>2014</v>
      </c>
      <c r="Y121" s="74">
        <v>0.13329369999999999</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1.7224036</v>
      </c>
      <c r="AQ121" s="74">
        <v>5.0813900000000002E-2</v>
      </c>
      <c r="AR121" s="74">
        <v>3.2337299999999999E-2</v>
      </c>
      <c r="AT121" s="90">
        <v>2014</v>
      </c>
      <c r="AU121" s="74">
        <v>6.4874799999999996E-2</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0.44747930000000002</v>
      </c>
      <c r="BL121" s="74">
        <v>1.9817939</v>
      </c>
      <c r="BM121" s="74">
        <v>5.1116700000000001E-2</v>
      </c>
      <c r="BN121" s="74">
        <v>3.8969499999999997E-2</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0.1407775</v>
      </c>
      <c r="O122" s="74">
        <v>0</v>
      </c>
      <c r="P122" s="74">
        <v>0</v>
      </c>
      <c r="Q122" s="74">
        <v>0</v>
      </c>
      <c r="R122" s="74">
        <v>0</v>
      </c>
      <c r="S122" s="74">
        <v>1.0110406000000001</v>
      </c>
      <c r="T122" s="74">
        <v>0</v>
      </c>
      <c r="U122" s="74">
        <v>2.5364299999999999E-2</v>
      </c>
      <c r="V122" s="74">
        <v>2.4504399999999999E-2</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1.0098868000000001</v>
      </c>
      <c r="AQ122" s="74">
        <v>2.5024299999999999E-2</v>
      </c>
      <c r="AR122" s="74">
        <v>1.37977E-2</v>
      </c>
      <c r="AT122" s="90">
        <v>2015</v>
      </c>
      <c r="AU122" s="74">
        <v>0</v>
      </c>
      <c r="AV122" s="74">
        <v>0</v>
      </c>
      <c r="AW122" s="74">
        <v>0</v>
      </c>
      <c r="AX122" s="74">
        <v>0</v>
      </c>
      <c r="AY122" s="74">
        <v>0</v>
      </c>
      <c r="AZ122" s="74">
        <v>0</v>
      </c>
      <c r="BA122" s="74">
        <v>0</v>
      </c>
      <c r="BB122" s="74">
        <v>0</v>
      </c>
      <c r="BC122" s="74">
        <v>0</v>
      </c>
      <c r="BD122" s="74">
        <v>0</v>
      </c>
      <c r="BE122" s="74">
        <v>0</v>
      </c>
      <c r="BF122" s="74">
        <v>6.9173899999999997E-2</v>
      </c>
      <c r="BG122" s="74">
        <v>0</v>
      </c>
      <c r="BH122" s="74">
        <v>0</v>
      </c>
      <c r="BI122" s="74">
        <v>0</v>
      </c>
      <c r="BJ122" s="74">
        <v>0</v>
      </c>
      <c r="BK122" s="74">
        <v>0.44629210000000002</v>
      </c>
      <c r="BL122" s="74">
        <v>0.63973389999999997</v>
      </c>
      <c r="BM122" s="74">
        <v>2.5193199999999999E-2</v>
      </c>
      <c r="BN122" s="74">
        <v>1.9922499999999999E-2</v>
      </c>
      <c r="BP122" s="90">
        <v>2015</v>
      </c>
    </row>
    <row r="123" spans="2:68">
      <c r="B123" s="90">
        <v>2016</v>
      </c>
      <c r="C123" s="74">
        <v>0</v>
      </c>
      <c r="D123" s="74">
        <v>0</v>
      </c>
      <c r="E123" s="74">
        <v>0</v>
      </c>
      <c r="F123" s="74">
        <v>0</v>
      </c>
      <c r="G123" s="74">
        <v>0</v>
      </c>
      <c r="H123" s="74">
        <v>0</v>
      </c>
      <c r="I123" s="74">
        <v>0</v>
      </c>
      <c r="J123" s="74">
        <v>0</v>
      </c>
      <c r="K123" s="74">
        <v>0</v>
      </c>
      <c r="L123" s="74">
        <v>0</v>
      </c>
      <c r="M123" s="74">
        <v>0</v>
      </c>
      <c r="N123" s="74">
        <v>0</v>
      </c>
      <c r="O123" s="74">
        <v>0.1568416</v>
      </c>
      <c r="P123" s="74">
        <v>0</v>
      </c>
      <c r="Q123" s="74">
        <v>0</v>
      </c>
      <c r="R123" s="74">
        <v>0</v>
      </c>
      <c r="S123" s="74">
        <v>0</v>
      </c>
      <c r="T123" s="74">
        <v>0.55791740000000001</v>
      </c>
      <c r="U123" s="74">
        <v>1.6662400000000001E-2</v>
      </c>
      <c r="V123" s="74">
        <v>1.42638E-2</v>
      </c>
      <c r="X123" s="90">
        <v>2016</v>
      </c>
      <c r="Y123" s="74">
        <v>0</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0.29150690000000001</v>
      </c>
      <c r="AO123" s="74">
        <v>0</v>
      </c>
      <c r="AP123" s="74">
        <v>1.3182134000000001</v>
      </c>
      <c r="AQ123" s="74">
        <v>4.1024400000000003E-2</v>
      </c>
      <c r="AR123" s="74">
        <v>2.58088E-2</v>
      </c>
      <c r="AT123" s="90">
        <v>2016</v>
      </c>
      <c r="AU123" s="74">
        <v>0</v>
      </c>
      <c r="AV123" s="74">
        <v>0</v>
      </c>
      <c r="AW123" s="74">
        <v>0</v>
      </c>
      <c r="AX123" s="74">
        <v>0</v>
      </c>
      <c r="AY123" s="74">
        <v>0</v>
      </c>
      <c r="AZ123" s="74">
        <v>0</v>
      </c>
      <c r="BA123" s="74">
        <v>0</v>
      </c>
      <c r="BB123" s="74">
        <v>0</v>
      </c>
      <c r="BC123" s="74">
        <v>0</v>
      </c>
      <c r="BD123" s="74">
        <v>0</v>
      </c>
      <c r="BE123" s="74">
        <v>0</v>
      </c>
      <c r="BF123" s="74">
        <v>0</v>
      </c>
      <c r="BG123" s="74">
        <v>7.6634800000000003E-2</v>
      </c>
      <c r="BH123" s="74">
        <v>0</v>
      </c>
      <c r="BI123" s="74">
        <v>0</v>
      </c>
      <c r="BJ123" s="74">
        <v>0.1535627</v>
      </c>
      <c r="BK123" s="74">
        <v>0</v>
      </c>
      <c r="BL123" s="74">
        <v>1.0358851</v>
      </c>
      <c r="BM123" s="74">
        <v>2.89365E-2</v>
      </c>
      <c r="BN123" s="74">
        <v>2.15061E-2</v>
      </c>
      <c r="BP123" s="90">
        <v>2016</v>
      </c>
    </row>
    <row r="124" spans="2:68">
      <c r="B124" s="90">
        <v>2017</v>
      </c>
      <c r="C124" s="74">
        <v>0</v>
      </c>
      <c r="D124" s="74">
        <v>0</v>
      </c>
      <c r="E124" s="74">
        <v>0</v>
      </c>
      <c r="F124" s="74">
        <v>0</v>
      </c>
      <c r="G124" s="74">
        <v>0</v>
      </c>
      <c r="H124" s="74">
        <v>0</v>
      </c>
      <c r="I124" s="74">
        <v>0.1098721</v>
      </c>
      <c r="J124" s="74">
        <v>0</v>
      </c>
      <c r="K124" s="74">
        <v>0</v>
      </c>
      <c r="L124" s="74">
        <v>0</v>
      </c>
      <c r="M124" s="74">
        <v>0</v>
      </c>
      <c r="N124" s="74">
        <v>0</v>
      </c>
      <c r="O124" s="74">
        <v>0</v>
      </c>
      <c r="P124" s="74">
        <v>0</v>
      </c>
      <c r="Q124" s="74">
        <v>0.21281439999999999</v>
      </c>
      <c r="R124" s="74">
        <v>0</v>
      </c>
      <c r="S124" s="74">
        <v>0</v>
      </c>
      <c r="T124" s="74">
        <v>1.0865609000000001</v>
      </c>
      <c r="U124" s="74">
        <v>3.2775600000000002E-2</v>
      </c>
      <c r="V124" s="74">
        <v>3.0143900000000001E-2</v>
      </c>
      <c r="X124" s="90">
        <v>2017</v>
      </c>
      <c r="Y124" s="74">
        <v>0</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0.2820318</v>
      </c>
      <c r="AO124" s="74">
        <v>0</v>
      </c>
      <c r="AP124" s="74">
        <v>1.9574962</v>
      </c>
      <c r="AQ124" s="74">
        <v>5.6497199999999997E-2</v>
      </c>
      <c r="AR124" s="74">
        <v>3.4289600000000003E-2</v>
      </c>
      <c r="AT124" s="90">
        <v>2017</v>
      </c>
      <c r="AU124" s="74">
        <v>0</v>
      </c>
      <c r="AV124" s="74">
        <v>0</v>
      </c>
      <c r="AW124" s="74">
        <v>0</v>
      </c>
      <c r="AX124" s="74">
        <v>0</v>
      </c>
      <c r="AY124" s="74">
        <v>0</v>
      </c>
      <c r="AZ124" s="74">
        <v>0</v>
      </c>
      <c r="BA124" s="74">
        <v>5.4545700000000003E-2</v>
      </c>
      <c r="BB124" s="74">
        <v>0</v>
      </c>
      <c r="BC124" s="74">
        <v>0</v>
      </c>
      <c r="BD124" s="74">
        <v>0</v>
      </c>
      <c r="BE124" s="74">
        <v>0</v>
      </c>
      <c r="BF124" s="74">
        <v>0</v>
      </c>
      <c r="BG124" s="74">
        <v>0</v>
      </c>
      <c r="BH124" s="74">
        <v>0</v>
      </c>
      <c r="BI124" s="74">
        <v>0.1044397</v>
      </c>
      <c r="BJ124" s="74">
        <v>0.14793419999999999</v>
      </c>
      <c r="BK124" s="74">
        <v>0</v>
      </c>
      <c r="BL124" s="74">
        <v>1.6307195000000001</v>
      </c>
      <c r="BM124" s="74">
        <v>4.4726000000000002E-2</v>
      </c>
      <c r="BN124" s="74">
        <v>3.3792599999999999E-2</v>
      </c>
      <c r="BP124" s="90">
        <v>2017</v>
      </c>
    </row>
    <row r="125" spans="2:68">
      <c r="B125" s="90">
        <v>2018</v>
      </c>
      <c r="C125" s="74">
        <v>0</v>
      </c>
      <c r="D125" s="74">
        <v>0</v>
      </c>
      <c r="E125" s="74">
        <v>0</v>
      </c>
      <c r="F125" s="74">
        <v>0</v>
      </c>
      <c r="G125" s="74">
        <v>0</v>
      </c>
      <c r="H125" s="74">
        <v>0.1066648</v>
      </c>
      <c r="I125" s="74">
        <v>0</v>
      </c>
      <c r="J125" s="74">
        <v>0</v>
      </c>
      <c r="K125" s="74">
        <v>0</v>
      </c>
      <c r="L125" s="74">
        <v>0</v>
      </c>
      <c r="M125" s="74">
        <v>0</v>
      </c>
      <c r="N125" s="74">
        <v>0</v>
      </c>
      <c r="O125" s="74">
        <v>0</v>
      </c>
      <c r="P125" s="74">
        <v>0</v>
      </c>
      <c r="Q125" s="74">
        <v>0</v>
      </c>
      <c r="R125" s="74">
        <v>0</v>
      </c>
      <c r="S125" s="74">
        <v>0</v>
      </c>
      <c r="T125" s="74">
        <v>0.53000069999999999</v>
      </c>
      <c r="U125" s="74">
        <v>1.6140000000000002E-2</v>
      </c>
      <c r="V125" s="74">
        <v>1.4972299999999999E-2</v>
      </c>
      <c r="X125" s="90">
        <v>2018</v>
      </c>
      <c r="Y125" s="74">
        <v>0</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2.2606825000000002</v>
      </c>
      <c r="AQ125" s="74">
        <v>5.56655E-2</v>
      </c>
      <c r="AR125" s="74">
        <v>3.0886799999999999E-2</v>
      </c>
      <c r="AT125" s="90">
        <v>2018</v>
      </c>
      <c r="AU125" s="74">
        <v>0</v>
      </c>
      <c r="AV125" s="74">
        <v>0</v>
      </c>
      <c r="AW125" s="74">
        <v>0</v>
      </c>
      <c r="AX125" s="74">
        <v>0</v>
      </c>
      <c r="AY125" s="74">
        <v>0</v>
      </c>
      <c r="AZ125" s="74">
        <v>5.3449700000000003E-2</v>
      </c>
      <c r="BA125" s="74">
        <v>0</v>
      </c>
      <c r="BB125" s="74">
        <v>0</v>
      </c>
      <c r="BC125" s="74">
        <v>0</v>
      </c>
      <c r="BD125" s="74">
        <v>0</v>
      </c>
      <c r="BE125" s="74">
        <v>0</v>
      </c>
      <c r="BF125" s="74">
        <v>0</v>
      </c>
      <c r="BG125" s="74">
        <v>0</v>
      </c>
      <c r="BH125" s="74">
        <v>0</v>
      </c>
      <c r="BI125" s="74">
        <v>0</v>
      </c>
      <c r="BJ125" s="74">
        <v>0</v>
      </c>
      <c r="BK125" s="74">
        <v>0</v>
      </c>
      <c r="BL125" s="74">
        <v>1.6053941</v>
      </c>
      <c r="BM125" s="74">
        <v>3.60481E-2</v>
      </c>
      <c r="BN125" s="74">
        <v>2.5807900000000002E-2</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0.51595860000000004</v>
      </c>
      <c r="U126" s="74">
        <v>7.9495999999999994E-3</v>
      </c>
      <c r="V126" s="74">
        <v>7.0492999999999997E-3</v>
      </c>
      <c r="X126" s="90">
        <v>2019</v>
      </c>
      <c r="Y126" s="74">
        <v>0</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0.36230309999999999</v>
      </c>
      <c r="AP126" s="74">
        <v>2.2340092999999999</v>
      </c>
      <c r="AQ126" s="74">
        <v>6.2691499999999997E-2</v>
      </c>
      <c r="AR126" s="74">
        <v>3.6681999999999999E-2</v>
      </c>
      <c r="AT126" s="90">
        <v>2019</v>
      </c>
      <c r="AU126" s="74">
        <v>0</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0.19849820000000001</v>
      </c>
      <c r="BL126" s="74">
        <v>1.5774364000000001</v>
      </c>
      <c r="BM126" s="74">
        <v>3.5516699999999998E-2</v>
      </c>
      <c r="BN126" s="74">
        <v>2.49266E-2</v>
      </c>
      <c r="BP126" s="90">
        <v>2019</v>
      </c>
    </row>
    <row r="127" spans="2:68">
      <c r="B127" s="90">
        <v>2020</v>
      </c>
      <c r="C127" s="74">
        <v>0</v>
      </c>
      <c r="D127" s="74">
        <v>0</v>
      </c>
      <c r="E127" s="74">
        <v>0</v>
      </c>
      <c r="F127" s="74">
        <v>0</v>
      </c>
      <c r="G127" s="74">
        <v>0</v>
      </c>
      <c r="H127" s="74">
        <v>0</v>
      </c>
      <c r="I127" s="74">
        <v>0</v>
      </c>
      <c r="J127" s="74">
        <v>0</v>
      </c>
      <c r="K127" s="74">
        <v>0</v>
      </c>
      <c r="L127" s="74">
        <v>0</v>
      </c>
      <c r="M127" s="74">
        <v>0</v>
      </c>
      <c r="N127" s="74">
        <v>0</v>
      </c>
      <c r="O127" s="74">
        <v>0</v>
      </c>
      <c r="P127" s="74">
        <v>0</v>
      </c>
      <c r="Q127" s="74">
        <v>0</v>
      </c>
      <c r="R127" s="74">
        <v>0</v>
      </c>
      <c r="S127" s="74">
        <v>0.41747899999999999</v>
      </c>
      <c r="T127" s="74">
        <v>1.4988832999999999</v>
      </c>
      <c r="U127" s="74">
        <v>3.1419900000000001E-2</v>
      </c>
      <c r="V127" s="74">
        <v>2.7576300000000002E-2</v>
      </c>
      <c r="X127" s="90">
        <v>2020</v>
      </c>
      <c r="Y127" s="74">
        <v>0</v>
      </c>
      <c r="Z127" s="74">
        <v>0</v>
      </c>
      <c r="AA127" s="74">
        <v>0</v>
      </c>
      <c r="AB127" s="74">
        <v>0</v>
      </c>
      <c r="AC127" s="74">
        <v>0</v>
      </c>
      <c r="AD127" s="74">
        <v>0</v>
      </c>
      <c r="AE127" s="74">
        <v>0</v>
      </c>
      <c r="AF127" s="74">
        <v>0</v>
      </c>
      <c r="AG127" s="74">
        <v>0</v>
      </c>
      <c r="AH127" s="74">
        <v>0</v>
      </c>
      <c r="AI127" s="74">
        <v>0</v>
      </c>
      <c r="AJ127" s="74">
        <v>0</v>
      </c>
      <c r="AK127" s="74">
        <v>0</v>
      </c>
      <c r="AL127" s="74">
        <v>0</v>
      </c>
      <c r="AM127" s="74">
        <v>0</v>
      </c>
      <c r="AN127" s="74">
        <v>0</v>
      </c>
      <c r="AO127" s="74">
        <v>0.34890739999999998</v>
      </c>
      <c r="AP127" s="74">
        <v>0.62795330000000005</v>
      </c>
      <c r="AQ127" s="74">
        <v>2.3211699999999998E-2</v>
      </c>
      <c r="AR127" s="74">
        <v>1.45113E-2</v>
      </c>
      <c r="AT127" s="90">
        <v>2020</v>
      </c>
      <c r="AU127" s="74">
        <v>0</v>
      </c>
      <c r="AV127" s="74">
        <v>0</v>
      </c>
      <c r="AW127" s="74">
        <v>0</v>
      </c>
      <c r="AX127" s="74">
        <v>0</v>
      </c>
      <c r="AY127" s="74">
        <v>0</v>
      </c>
      <c r="AZ127" s="74">
        <v>0</v>
      </c>
      <c r="BA127" s="74">
        <v>0</v>
      </c>
      <c r="BB127" s="74">
        <v>0</v>
      </c>
      <c r="BC127" s="74">
        <v>0</v>
      </c>
      <c r="BD127" s="74">
        <v>0</v>
      </c>
      <c r="BE127" s="74">
        <v>0</v>
      </c>
      <c r="BF127" s="74">
        <v>0</v>
      </c>
      <c r="BG127" s="74">
        <v>0</v>
      </c>
      <c r="BH127" s="74">
        <v>0</v>
      </c>
      <c r="BI127" s="74">
        <v>0</v>
      </c>
      <c r="BJ127" s="74">
        <v>0</v>
      </c>
      <c r="BK127" s="74">
        <v>0.38012550000000001</v>
      </c>
      <c r="BL127" s="74">
        <v>0.96405240000000003</v>
      </c>
      <c r="BM127" s="74">
        <v>2.7284800000000001E-2</v>
      </c>
      <c r="BN127" s="74">
        <v>1.9634100000000002E-2</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v>
      </c>
      <c r="O128" s="74">
        <v>0</v>
      </c>
      <c r="P128" s="74">
        <v>0</v>
      </c>
      <c r="Q128" s="74">
        <v>0</v>
      </c>
      <c r="R128" s="74">
        <v>0</v>
      </c>
      <c r="S128" s="74">
        <v>0.40006079999999999</v>
      </c>
      <c r="T128" s="74">
        <v>0.47888819999999999</v>
      </c>
      <c r="U128" s="74">
        <v>1.5686800000000001E-2</v>
      </c>
      <c r="V128" s="74">
        <v>1.3344399999999999E-2</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0.33847129999999997</v>
      </c>
      <c r="AP128" s="74">
        <v>1.8436408</v>
      </c>
      <c r="AQ128" s="74">
        <v>5.41021E-2</v>
      </c>
      <c r="AR128" s="74">
        <v>3.09433E-2</v>
      </c>
      <c r="AT128" s="90">
        <v>2021</v>
      </c>
      <c r="AU128" s="74">
        <v>0</v>
      </c>
      <c r="AV128" s="74">
        <v>0</v>
      </c>
      <c r="AW128" s="74">
        <v>0</v>
      </c>
      <c r="AX128" s="74">
        <v>0</v>
      </c>
      <c r="AY128" s="74">
        <v>0</v>
      </c>
      <c r="AZ128" s="74">
        <v>0</v>
      </c>
      <c r="BA128" s="74">
        <v>0</v>
      </c>
      <c r="BB128" s="74">
        <v>0</v>
      </c>
      <c r="BC128" s="74">
        <v>0</v>
      </c>
      <c r="BD128" s="74">
        <v>0</v>
      </c>
      <c r="BE128" s="74">
        <v>0</v>
      </c>
      <c r="BF128" s="74">
        <v>0</v>
      </c>
      <c r="BG128" s="74">
        <v>0</v>
      </c>
      <c r="BH128" s="74">
        <v>0</v>
      </c>
      <c r="BI128" s="74">
        <v>0</v>
      </c>
      <c r="BJ128" s="74">
        <v>0</v>
      </c>
      <c r="BK128" s="74">
        <v>0.36669800000000002</v>
      </c>
      <c r="BL128" s="74">
        <v>1.3102235</v>
      </c>
      <c r="BM128" s="74">
        <v>3.5035700000000003E-2</v>
      </c>
      <c r="BN128" s="74">
        <v>2.4135400000000001E-2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eye and adnexa (ICD-10 H00–H59), 1907–2021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[GRIM_output_1.xls]GRIM0700</v>
      </c>
      <c r="F5" s="98" t="s">
        <v>155</v>
      </c>
      <c r="G5" s="148">
        <f>$D$8</f>
        <v>2021</v>
      </c>
    </row>
    <row r="6" spans="1:11" ht="28.9" customHeight="1">
      <c r="B6" s="195" t="s">
        <v>216</v>
      </c>
      <c r="C6" s="195" t="s">
        <v>217</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eye and adnexa, AIHW, Australian Government.</v>
      </c>
      <c r="H7" s="99"/>
      <c r="I7" s="99"/>
      <c r="J7" s="99"/>
      <c r="K7" s="99"/>
    </row>
    <row r="8" spans="1:11" ht="28.9" customHeight="1">
      <c r="B8" s="195" t="s">
        <v>216</v>
      </c>
      <c r="C8" s="195" t="s">
        <v>217</v>
      </c>
      <c r="D8" s="143">
        <v>2021</v>
      </c>
      <c r="E8" s="144">
        <f ca="1">CELL("row",INDEX(Deaths!$B$14:$B$132,MATCH($D$8,Deaths!$B$14:$B$132,0),0))</f>
        <v>128</v>
      </c>
    </row>
    <row r="10" spans="1:11">
      <c r="B10" s="97" t="s">
        <v>44</v>
      </c>
      <c r="D10" s="101"/>
      <c r="E10" s="102"/>
      <c r="F10" s="103" t="s">
        <v>2</v>
      </c>
      <c r="G10" s="104" t="s">
        <v>90</v>
      </c>
      <c r="I10" s="105"/>
    </row>
    <row r="11" spans="1:11">
      <c r="B11" s="100" t="s">
        <v>183</v>
      </c>
      <c r="C11" s="195">
        <v>75</v>
      </c>
      <c r="D11" s="106"/>
      <c r="F11" s="108" t="s">
        <v>6</v>
      </c>
      <c r="G11" s="107">
        <v>1</v>
      </c>
    </row>
    <row r="12" spans="1:11">
      <c r="B12" s="100" t="s">
        <v>101</v>
      </c>
      <c r="C12" s="195">
        <v>75</v>
      </c>
      <c r="D12" s="79"/>
      <c r="F12" s="108" t="s">
        <v>7</v>
      </c>
      <c r="G12" s="107">
        <v>2</v>
      </c>
    </row>
    <row r="13" spans="1:11">
      <c r="B13" s="100" t="s">
        <v>102</v>
      </c>
      <c r="C13" s="195">
        <v>85</v>
      </c>
      <c r="D13" s="79"/>
      <c r="F13" s="108" t="s">
        <v>8</v>
      </c>
      <c r="G13" s="107">
        <v>3</v>
      </c>
    </row>
    <row r="14" spans="1:11">
      <c r="B14" s="100" t="s">
        <v>103</v>
      </c>
      <c r="C14" s="195">
        <v>88</v>
      </c>
      <c r="F14" s="108" t="s">
        <v>9</v>
      </c>
      <c r="G14" s="107">
        <v>4</v>
      </c>
    </row>
    <row r="15" spans="1:11">
      <c r="B15" s="100" t="s">
        <v>104</v>
      </c>
      <c r="C15" s="195">
        <v>88</v>
      </c>
      <c r="F15" s="108" t="s">
        <v>10</v>
      </c>
      <c r="G15" s="107">
        <v>5</v>
      </c>
    </row>
    <row r="16" spans="1:11">
      <c r="B16" s="100" t="s">
        <v>105</v>
      </c>
      <c r="C16" s="195" t="s">
        <v>218</v>
      </c>
      <c r="F16" s="108" t="s">
        <v>11</v>
      </c>
      <c r="G16" s="107">
        <v>6</v>
      </c>
    </row>
    <row r="17" spans="1:20">
      <c r="B17" s="100" t="s">
        <v>106</v>
      </c>
      <c r="C17" s="195" t="s">
        <v>218</v>
      </c>
      <c r="F17" s="108" t="s">
        <v>12</v>
      </c>
      <c r="G17" s="107">
        <v>7</v>
      </c>
    </row>
    <row r="18" spans="1:20">
      <c r="B18" s="100" t="s">
        <v>107</v>
      </c>
      <c r="C18" s="195" t="s">
        <v>219</v>
      </c>
      <c r="F18" s="108" t="s">
        <v>13</v>
      </c>
      <c r="G18" s="107">
        <v>8</v>
      </c>
    </row>
    <row r="19" spans="1:20">
      <c r="B19" s="100" t="s">
        <v>108</v>
      </c>
      <c r="C19" s="195" t="s">
        <v>219</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ht="60">
      <c r="B25" s="195" t="s">
        <v>221</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eye and adnexa (ICD-10 H00–H59),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v>
      </c>
      <c r="R32" s="113">
        <f ca="1">INDIRECT("Rates!R"&amp;$E$8)</f>
        <v>0</v>
      </c>
      <c r="S32" s="113">
        <f ca="1">INDIRECT("Rates!S"&amp;$E$8)</f>
        <v>0.40006079999999999</v>
      </c>
      <c r="T32" s="113">
        <f ca="1">INDIRECT("Rates!T"&amp;$E$8)</f>
        <v>0.47888819999999999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0.33847129999999997</v>
      </c>
      <c r="T33" s="113">
        <f ca="1">INDIRECT("Rates!AP"&amp;$E$8)</f>
        <v>1.8436408</v>
      </c>
    </row>
    <row r="35" spans="1:21">
      <c r="A35" s="63">
        <v>2</v>
      </c>
      <c r="B35" s="96" t="str">
        <f>"Number of deaths due to " &amp;Admin!B6&amp;" (ICD-10 "&amp;UPPER(Admin!C6)&amp;"), by sex and age group, " &amp;Admin!D8</f>
        <v>Number of deaths due to All diseases of the eye and adnexa (ICD-10 H00–H59),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0</v>
      </c>
      <c r="R38" s="113">
        <f ca="1">INDIRECT("Deaths!R"&amp;$E$8)</f>
        <v>0</v>
      </c>
      <c r="S38" s="113">
        <f ca="1">INDIRECT("Deaths!S"&amp;$E$8)</f>
        <v>1</v>
      </c>
      <c r="T38" s="113">
        <f ca="1">INDIRECT("Deaths!T"&amp;$E$8)</f>
        <v>1</v>
      </c>
      <c r="U38" s="115">
        <f ca="1">SUM(C38:T38)</f>
        <v>2</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1</v>
      </c>
      <c r="T39" s="113">
        <f ca="1">INDIRECT("Deaths!AP"&amp;$E$8)</f>
        <v>6</v>
      </c>
      <c r="U39" s="115">
        <f ca="1">SUM(C39:T39)</f>
        <v>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0</v>
      </c>
      <c r="R42" s="117">
        <f t="shared" ca="1" si="0"/>
        <v>0</v>
      </c>
      <c r="S42" s="117">
        <f t="shared" ca="1" si="0"/>
        <v>-1</v>
      </c>
      <c r="T42" s="117">
        <f t="shared" ca="1" si="0"/>
        <v>-1</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1</v>
      </c>
      <c r="T43" s="117">
        <f t="shared" ca="1" si="1"/>
        <v>6</v>
      </c>
      <c r="U43" s="79"/>
    </row>
    <row r="45" spans="1:21">
      <c r="A45" s="63">
        <v>3</v>
      </c>
      <c r="B45" s="96" t="str">
        <f>"Number of deaths due to " &amp;Admin!B6&amp;" (ICD-10 "&amp;UPPER(Admin!C6)&amp;"), by sex and year, " &amp;Admin!D6&amp;"–" &amp;Admin!D8</f>
        <v>Number of deaths due to All diseases of the eye and adnexa (ICD-10 H00–H59), by sex and year, 1907–2021</v>
      </c>
      <c r="C45" s="99"/>
      <c r="D45" s="99"/>
      <c r="E45" s="99"/>
    </row>
    <row r="46" spans="1:21">
      <c r="A46" s="63">
        <v>4</v>
      </c>
      <c r="B46" s="96" t="str">
        <f>"Age-standardised death rates for " &amp;Admin!B6&amp;" (ICD-10 "&amp;UPPER(Admin!C6)&amp;"), by sex and year, " &amp;Admin!D6&amp;"–" &amp;Admin!D8</f>
        <v>Age-standardised death rates for All diseases of the eye and adnexa (ICD-10 H00–H59),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0</v>
      </c>
      <c r="D57" s="119">
        <f>Deaths!AR14</f>
        <v>1</v>
      </c>
      <c r="E57" s="119">
        <f>Deaths!BN14</f>
        <v>1</v>
      </c>
      <c r="F57" s="120" t="str">
        <f>Rates!V14</f>
        <v>—</v>
      </c>
      <c r="G57" s="120">
        <f>Rates!AR14</f>
        <v>0.10222059999999999</v>
      </c>
      <c r="H57" s="120">
        <f>Rates!BN14</f>
        <v>4.6540600000000001E-2</v>
      </c>
    </row>
    <row r="58" spans="2:8">
      <c r="B58" s="101">
        <v>1908</v>
      </c>
      <c r="C58" s="119">
        <f>Deaths!V15</f>
        <v>3</v>
      </c>
      <c r="D58" s="119">
        <f>Deaths!AR15</f>
        <v>4</v>
      </c>
      <c r="E58" s="119">
        <f>Deaths!BN15</f>
        <v>7</v>
      </c>
      <c r="F58" s="120">
        <f>Rates!V15</f>
        <v>0.16833819999999999</v>
      </c>
      <c r="G58" s="120">
        <f>Rates!AR15</f>
        <v>0.18158759999999999</v>
      </c>
      <c r="H58" s="120">
        <f>Rates!BN15</f>
        <v>0.17621239999999999</v>
      </c>
    </row>
    <row r="59" spans="2:8">
      <c r="B59" s="101">
        <v>1909</v>
      </c>
      <c r="C59" s="119">
        <f>Deaths!V16</f>
        <v>0</v>
      </c>
      <c r="D59" s="119">
        <f>Deaths!AR16</f>
        <v>1</v>
      </c>
      <c r="E59" s="119">
        <f>Deaths!BN16</f>
        <v>1</v>
      </c>
      <c r="F59" s="120" t="str">
        <f>Rates!V16</f>
        <v>—</v>
      </c>
      <c r="G59" s="120">
        <f>Rates!AR16</f>
        <v>2.64157E-2</v>
      </c>
      <c r="H59" s="120">
        <f>Rates!BN16</f>
        <v>1.2988700000000001E-2</v>
      </c>
    </row>
    <row r="60" spans="2:8">
      <c r="B60" s="101">
        <v>1910</v>
      </c>
      <c r="C60" s="119">
        <f>Deaths!V17</f>
        <v>0</v>
      </c>
      <c r="D60" s="119">
        <f>Deaths!AR17</f>
        <v>0</v>
      </c>
      <c r="E60" s="119">
        <f>Deaths!BN17</f>
        <v>0</v>
      </c>
      <c r="F60" s="120" t="str">
        <f>Rates!V17</f>
        <v>—</v>
      </c>
      <c r="G60" s="120" t="str">
        <f>Rates!AR17</f>
        <v>—</v>
      </c>
      <c r="H60" s="120" t="str">
        <f>Rates!BN17</f>
        <v>—</v>
      </c>
    </row>
    <row r="61" spans="2:8">
      <c r="B61" s="101">
        <v>1911</v>
      </c>
      <c r="C61" s="119">
        <f>Deaths!V18</f>
        <v>2</v>
      </c>
      <c r="D61" s="119">
        <f>Deaths!AR18</f>
        <v>1</v>
      </c>
      <c r="E61" s="119">
        <f>Deaths!BN18</f>
        <v>3</v>
      </c>
      <c r="F61" s="120">
        <f>Rates!V18</f>
        <v>0.22799449999999999</v>
      </c>
      <c r="G61" s="120">
        <f>Rates!AR18</f>
        <v>2.5518900000000001E-2</v>
      </c>
      <c r="H61" s="120">
        <f>Rates!BN18</f>
        <v>0.13331419999999999</v>
      </c>
    </row>
    <row r="62" spans="2:8">
      <c r="B62" s="101">
        <v>1912</v>
      </c>
      <c r="C62" s="119">
        <f>Deaths!V19</f>
        <v>1</v>
      </c>
      <c r="D62" s="119">
        <f>Deaths!AR19</f>
        <v>0</v>
      </c>
      <c r="E62" s="119">
        <f>Deaths!BN19</f>
        <v>1</v>
      </c>
      <c r="F62" s="120">
        <f>Rates!V19</f>
        <v>2.4285600000000001E-2</v>
      </c>
      <c r="G62" s="120" t="str">
        <f>Rates!AR19</f>
        <v>—</v>
      </c>
      <c r="H62" s="120">
        <f>Rates!BN19</f>
        <v>1.2356300000000001E-2</v>
      </c>
    </row>
    <row r="63" spans="2:8">
      <c r="B63" s="101">
        <v>1913</v>
      </c>
      <c r="C63" s="119">
        <f>Deaths!V20</f>
        <v>1</v>
      </c>
      <c r="D63" s="119">
        <f>Deaths!AR20</f>
        <v>1</v>
      </c>
      <c r="E63" s="119">
        <f>Deaths!BN20</f>
        <v>2</v>
      </c>
      <c r="F63" s="120">
        <f>Rates!V20</f>
        <v>0.1091613</v>
      </c>
      <c r="G63" s="120">
        <f>Rates!AR20</f>
        <v>0.15351100000000001</v>
      </c>
      <c r="H63" s="120">
        <f>Rates!BN20</f>
        <v>0.13042290000000001</v>
      </c>
    </row>
    <row r="64" spans="2:8">
      <c r="B64" s="101">
        <v>1914</v>
      </c>
      <c r="C64" s="119">
        <f>Deaths!V21</f>
        <v>1</v>
      </c>
      <c r="D64" s="119">
        <f>Deaths!AR21</f>
        <v>0</v>
      </c>
      <c r="E64" s="119">
        <f>Deaths!BN21</f>
        <v>1</v>
      </c>
      <c r="F64" s="120">
        <f>Rates!V21</f>
        <v>3.0143E-2</v>
      </c>
      <c r="G64" s="120" t="str">
        <f>Rates!AR21</f>
        <v>—</v>
      </c>
      <c r="H64" s="120">
        <f>Rates!BN21</f>
        <v>1.5240699999999999E-2</v>
      </c>
    </row>
    <row r="65" spans="2:8">
      <c r="B65" s="101">
        <v>1915</v>
      </c>
      <c r="C65" s="119">
        <f>Deaths!V22</f>
        <v>0</v>
      </c>
      <c r="D65" s="119">
        <f>Deaths!AR22</f>
        <v>1</v>
      </c>
      <c r="E65" s="119">
        <f>Deaths!BN22</f>
        <v>1</v>
      </c>
      <c r="F65" s="120" t="str">
        <f>Rates!V22</f>
        <v>—</v>
      </c>
      <c r="G65" s="120">
        <f>Rates!AR22</f>
        <v>2.4122899999999999E-2</v>
      </c>
      <c r="H65" s="120">
        <f>Rates!BN22</f>
        <v>1.1846600000000001E-2</v>
      </c>
    </row>
    <row r="66" spans="2:8">
      <c r="B66" s="101">
        <v>1916</v>
      </c>
      <c r="C66" s="119">
        <f>Deaths!V23</f>
        <v>3</v>
      </c>
      <c r="D66" s="119">
        <f>Deaths!AR23</f>
        <v>1</v>
      </c>
      <c r="E66" s="119">
        <f>Deaths!BN23</f>
        <v>4</v>
      </c>
      <c r="F66" s="120">
        <f>Rates!V23</f>
        <v>6.8883100000000003E-2</v>
      </c>
      <c r="G66" s="120">
        <f>Rates!AR23</f>
        <v>2.3797499999999999E-2</v>
      </c>
      <c r="H66" s="120">
        <f>Rates!BN23</f>
        <v>4.67435E-2</v>
      </c>
    </row>
    <row r="67" spans="2:8">
      <c r="B67" s="101">
        <v>1917</v>
      </c>
      <c r="C67" s="119">
        <f>Deaths!V24</f>
        <v>1</v>
      </c>
      <c r="D67" s="119">
        <f>Deaths!AR24</f>
        <v>2</v>
      </c>
      <c r="E67" s="119">
        <f>Deaths!BN24</f>
        <v>3</v>
      </c>
      <c r="F67" s="120">
        <f>Rates!V24</f>
        <v>2.2652200000000001E-2</v>
      </c>
      <c r="G67" s="120">
        <f>Rates!AR24</f>
        <v>4.6961299999999997E-2</v>
      </c>
      <c r="H67" s="120">
        <f>Rates!BN24</f>
        <v>3.4588500000000001E-2</v>
      </c>
    </row>
    <row r="68" spans="2:8">
      <c r="B68" s="101">
        <v>1918</v>
      </c>
      <c r="C68" s="119">
        <f>Deaths!V25</f>
        <v>1</v>
      </c>
      <c r="D68" s="119">
        <f>Deaths!AR25</f>
        <v>2</v>
      </c>
      <c r="E68" s="119">
        <f>Deaths!BN25</f>
        <v>3</v>
      </c>
      <c r="F68" s="120">
        <f>Rates!V25</f>
        <v>2.96569E-2</v>
      </c>
      <c r="G68" s="120">
        <f>Rates!AR25</f>
        <v>6.6833199999999995E-2</v>
      </c>
      <c r="H68" s="120">
        <f>Rates!BN25</f>
        <v>4.7650400000000002E-2</v>
      </c>
    </row>
    <row r="69" spans="2:8">
      <c r="B69" s="101">
        <v>1919</v>
      </c>
      <c r="C69" s="119">
        <f>Deaths!V26</f>
        <v>1</v>
      </c>
      <c r="D69" s="119">
        <f>Deaths!AR26</f>
        <v>1</v>
      </c>
      <c r="E69" s="119">
        <f>Deaths!BN26</f>
        <v>2</v>
      </c>
      <c r="F69" s="120">
        <f>Rates!V26</f>
        <v>0.10046670000000001</v>
      </c>
      <c r="G69" s="120">
        <f>Rates!AR26</f>
        <v>4.9283500000000001E-2</v>
      </c>
      <c r="H69" s="120">
        <f>Rates!BN26</f>
        <v>7.5523999999999994E-2</v>
      </c>
    </row>
    <row r="70" spans="2:8">
      <c r="B70" s="101">
        <v>1920</v>
      </c>
      <c r="C70" s="119">
        <f>Deaths!V27</f>
        <v>1</v>
      </c>
      <c r="D70" s="119">
        <f>Deaths!AR27</f>
        <v>2</v>
      </c>
      <c r="E70" s="119">
        <f>Deaths!BN27</f>
        <v>3</v>
      </c>
      <c r="F70" s="120">
        <f>Rates!V27</f>
        <v>4.5322500000000002E-2</v>
      </c>
      <c r="G70" s="120">
        <f>Rates!AR27</f>
        <v>7.4612999999999999E-2</v>
      </c>
      <c r="H70" s="120">
        <f>Rates!BN27</f>
        <v>5.94639E-2</v>
      </c>
    </row>
    <row r="71" spans="2:8">
      <c r="B71" s="101">
        <v>1921</v>
      </c>
      <c r="C71" s="119">
        <f>Deaths!V28</f>
        <v>1</v>
      </c>
      <c r="D71" s="119">
        <f>Deaths!AR28</f>
        <v>1</v>
      </c>
      <c r="E71" s="119">
        <f>Deaths!BN28</f>
        <v>2</v>
      </c>
      <c r="F71" s="120">
        <f>Rates!V28</f>
        <v>0.17896090000000001</v>
      </c>
      <c r="G71" s="120">
        <f>Rates!AR28</f>
        <v>2.22936E-2</v>
      </c>
      <c r="H71" s="120">
        <f>Rates!BN28</f>
        <v>9.6808699999999998E-2</v>
      </c>
    </row>
    <row r="72" spans="2:8">
      <c r="B72" s="101">
        <v>1922</v>
      </c>
      <c r="C72" s="119">
        <f>Deaths!V29</f>
        <v>3</v>
      </c>
      <c r="D72" s="119">
        <f>Deaths!AR29</f>
        <v>3</v>
      </c>
      <c r="E72" s="119">
        <f>Deaths!BN29</f>
        <v>6</v>
      </c>
      <c r="F72" s="120">
        <f>Rates!V29</f>
        <v>8.2341700000000004E-2</v>
      </c>
      <c r="G72" s="120">
        <f>Rates!AR29</f>
        <v>0.19753109999999999</v>
      </c>
      <c r="H72" s="120">
        <f>Rates!BN29</f>
        <v>0.1393799</v>
      </c>
    </row>
    <row r="73" spans="2:8">
      <c r="B73" s="101">
        <v>1923</v>
      </c>
      <c r="C73" s="119">
        <f>Deaths!V30</f>
        <v>2</v>
      </c>
      <c r="D73" s="119">
        <f>Deaths!AR30</f>
        <v>1</v>
      </c>
      <c r="E73" s="119">
        <f>Deaths!BN30</f>
        <v>3</v>
      </c>
      <c r="F73" s="120">
        <f>Rates!V30</f>
        <v>6.9844699999999996E-2</v>
      </c>
      <c r="G73" s="120">
        <f>Rates!AR30</f>
        <v>2.1629300000000001E-2</v>
      </c>
      <c r="H73" s="120">
        <f>Rates!BN30</f>
        <v>4.72792E-2</v>
      </c>
    </row>
    <row r="74" spans="2:8">
      <c r="B74" s="101">
        <v>1924</v>
      </c>
      <c r="C74" s="119">
        <f>Deaths!V31</f>
        <v>1</v>
      </c>
      <c r="D74" s="119">
        <f>Deaths!AR31</f>
        <v>0</v>
      </c>
      <c r="E74" s="119">
        <f>Deaths!BN31</f>
        <v>1</v>
      </c>
      <c r="F74" s="120">
        <f>Rates!V31</f>
        <v>2.04634E-2</v>
      </c>
      <c r="G74" s="120" t="str">
        <f>Rates!AR31</f>
        <v>—</v>
      </c>
      <c r="H74" s="120">
        <f>Rates!BN31</f>
        <v>1.0433700000000001E-2</v>
      </c>
    </row>
    <row r="75" spans="2:8">
      <c r="B75" s="101">
        <v>1925</v>
      </c>
      <c r="C75" s="119">
        <f>Deaths!V32</f>
        <v>2</v>
      </c>
      <c r="D75" s="119">
        <f>Deaths!AR32</f>
        <v>1</v>
      </c>
      <c r="E75" s="119">
        <f>Deaths!BN32</f>
        <v>3</v>
      </c>
      <c r="F75" s="120">
        <f>Rates!V32</f>
        <v>0.1659843</v>
      </c>
      <c r="G75" s="120">
        <f>Rates!AR32</f>
        <v>2.0917000000000002E-2</v>
      </c>
      <c r="H75" s="120">
        <f>Rates!BN32</f>
        <v>9.35362E-2</v>
      </c>
    </row>
    <row r="76" spans="2:8">
      <c r="B76" s="101">
        <v>1926</v>
      </c>
      <c r="C76" s="119">
        <f>Deaths!V33</f>
        <v>5</v>
      </c>
      <c r="D76" s="119">
        <f>Deaths!AR33</f>
        <v>1</v>
      </c>
      <c r="E76" s="119">
        <f>Deaths!BN33</f>
        <v>6</v>
      </c>
      <c r="F76" s="120">
        <f>Rates!V33</f>
        <v>0.17743610000000001</v>
      </c>
      <c r="G76" s="120">
        <f>Rates!AR33</f>
        <v>2.0970099999999998E-2</v>
      </c>
      <c r="H76" s="120">
        <f>Rates!BN33</f>
        <v>0.1020597</v>
      </c>
    </row>
    <row r="77" spans="2:8">
      <c r="B77" s="101">
        <v>1927</v>
      </c>
      <c r="C77" s="119">
        <f>Deaths!V34</f>
        <v>1</v>
      </c>
      <c r="D77" s="119">
        <f>Deaths!AR34</f>
        <v>4</v>
      </c>
      <c r="E77" s="119">
        <f>Deaths!BN34</f>
        <v>5</v>
      </c>
      <c r="F77" s="120">
        <f>Rates!V34</f>
        <v>0.33323370000000002</v>
      </c>
      <c r="G77" s="120">
        <f>Rates!AR34</f>
        <v>0.1733247</v>
      </c>
      <c r="H77" s="120">
        <f>Rates!BN34</f>
        <v>0.22858819999999999</v>
      </c>
    </row>
    <row r="78" spans="2:8">
      <c r="B78" s="101">
        <v>1928</v>
      </c>
      <c r="C78" s="119">
        <f>Deaths!V35</f>
        <v>2</v>
      </c>
      <c r="D78" s="119">
        <f>Deaths!AR35</f>
        <v>1</v>
      </c>
      <c r="E78" s="119">
        <f>Deaths!BN35</f>
        <v>3</v>
      </c>
      <c r="F78" s="120">
        <f>Rates!V35</f>
        <v>6.04424E-2</v>
      </c>
      <c r="G78" s="120">
        <f>Rates!AR35</f>
        <v>0.1278292</v>
      </c>
      <c r="H78" s="120">
        <f>Rates!BN35</f>
        <v>9.9925E-2</v>
      </c>
    </row>
    <row r="79" spans="2:8">
      <c r="B79" s="101">
        <v>1929</v>
      </c>
      <c r="C79" s="119">
        <f>Deaths!V36</f>
        <v>2</v>
      </c>
      <c r="D79" s="119">
        <f>Deaths!AR36</f>
        <v>1</v>
      </c>
      <c r="E79" s="119">
        <f>Deaths!BN36</f>
        <v>3</v>
      </c>
      <c r="F79" s="120">
        <f>Rates!V36</f>
        <v>5.7997399999999998E-2</v>
      </c>
      <c r="G79" s="120">
        <f>Rates!AR36</f>
        <v>0.2315692</v>
      </c>
      <c r="H79" s="120">
        <f>Rates!BN36</f>
        <v>0.1650692</v>
      </c>
    </row>
    <row r="80" spans="2:8">
      <c r="B80" s="101">
        <v>1930</v>
      </c>
      <c r="C80" s="119">
        <f>Deaths!V37</f>
        <v>2</v>
      </c>
      <c r="D80" s="119">
        <f>Deaths!AR37</f>
        <v>3</v>
      </c>
      <c r="E80" s="119">
        <f>Deaths!BN37</f>
        <v>5</v>
      </c>
      <c r="F80" s="120">
        <f>Rates!V37</f>
        <v>4.3296000000000001E-2</v>
      </c>
      <c r="G80" s="120">
        <f>Rates!AR37</f>
        <v>0.1729928</v>
      </c>
      <c r="H80" s="120">
        <f>Rates!BN37</f>
        <v>0.11305270000000001</v>
      </c>
    </row>
    <row r="81" spans="2:8">
      <c r="B81" s="101">
        <v>1931</v>
      </c>
      <c r="C81" s="119">
        <f>Deaths!V38</f>
        <v>4</v>
      </c>
      <c r="D81" s="119">
        <f>Deaths!AR38</f>
        <v>3</v>
      </c>
      <c r="E81" s="119">
        <f>Deaths!BN38</f>
        <v>7</v>
      </c>
      <c r="F81" s="120">
        <f>Rates!V38</f>
        <v>0.13325049999999999</v>
      </c>
      <c r="G81" s="120">
        <f>Rates!AR38</f>
        <v>9.5498899999999998E-2</v>
      </c>
      <c r="H81" s="120">
        <f>Rates!BN38</f>
        <v>0.1147097</v>
      </c>
    </row>
    <row r="82" spans="2:8">
      <c r="B82" s="101">
        <v>1932</v>
      </c>
      <c r="C82" s="119">
        <f>Deaths!V39</f>
        <v>2</v>
      </c>
      <c r="D82" s="119">
        <f>Deaths!AR39</f>
        <v>1</v>
      </c>
      <c r="E82" s="119">
        <f>Deaths!BN39</f>
        <v>3</v>
      </c>
      <c r="F82" s="120">
        <f>Rates!V39</f>
        <v>0.15735009999999999</v>
      </c>
      <c r="G82" s="120">
        <f>Rates!AR39</f>
        <v>5.3296200000000002E-2</v>
      </c>
      <c r="H82" s="120">
        <f>Rates!BN39</f>
        <v>0.1014731</v>
      </c>
    </row>
    <row r="83" spans="2:8">
      <c r="B83" s="101">
        <v>1933</v>
      </c>
      <c r="C83" s="119">
        <f>Deaths!V40</f>
        <v>4</v>
      </c>
      <c r="D83" s="119">
        <f>Deaths!AR40</f>
        <v>2</v>
      </c>
      <c r="E83" s="119">
        <f>Deaths!BN40</f>
        <v>6</v>
      </c>
      <c r="F83" s="120">
        <f>Rates!V40</f>
        <v>0.14345260000000001</v>
      </c>
      <c r="G83" s="120">
        <f>Rates!AR40</f>
        <v>0.1895384</v>
      </c>
      <c r="H83" s="120">
        <f>Rates!BN40</f>
        <v>0.18054190000000001</v>
      </c>
    </row>
    <row r="84" spans="2:8">
      <c r="B84" s="101">
        <v>1934</v>
      </c>
      <c r="C84" s="119">
        <f>Deaths!V41</f>
        <v>2</v>
      </c>
      <c r="D84" s="119">
        <f>Deaths!AR41</f>
        <v>3</v>
      </c>
      <c r="E84" s="119">
        <f>Deaths!BN41</f>
        <v>5</v>
      </c>
      <c r="F84" s="120">
        <f>Rates!V41</f>
        <v>0.1653963</v>
      </c>
      <c r="G84" s="120">
        <f>Rates!AR41</f>
        <v>0.1579689</v>
      </c>
      <c r="H84" s="120">
        <f>Rates!BN41</f>
        <v>0.15873100000000001</v>
      </c>
    </row>
    <row r="85" spans="2:8">
      <c r="B85" s="101">
        <v>1935</v>
      </c>
      <c r="C85" s="119">
        <f>Deaths!V42</f>
        <v>4</v>
      </c>
      <c r="D85" s="119">
        <f>Deaths!AR42</f>
        <v>4</v>
      </c>
      <c r="E85" s="119">
        <f>Deaths!BN42</f>
        <v>8</v>
      </c>
      <c r="F85" s="120">
        <f>Rates!V42</f>
        <v>0.11806700000000001</v>
      </c>
      <c r="G85" s="120">
        <f>Rates!AR42</f>
        <v>0.18597520000000001</v>
      </c>
      <c r="H85" s="120">
        <f>Rates!BN42</f>
        <v>0.1556775</v>
      </c>
    </row>
    <row r="86" spans="2:8">
      <c r="B86" s="101">
        <v>1936</v>
      </c>
      <c r="C86" s="119">
        <f>Deaths!V43</f>
        <v>3</v>
      </c>
      <c r="D86" s="119">
        <f>Deaths!AR43</f>
        <v>2</v>
      </c>
      <c r="E86" s="119">
        <f>Deaths!BN43</f>
        <v>5</v>
      </c>
      <c r="F86" s="120">
        <f>Rates!V43</f>
        <v>0.15256040000000001</v>
      </c>
      <c r="G86" s="120">
        <f>Rates!AR43</f>
        <v>4.7632500000000001E-2</v>
      </c>
      <c r="H86" s="120">
        <f>Rates!BN43</f>
        <v>9.6678700000000006E-2</v>
      </c>
    </row>
    <row r="87" spans="2:8">
      <c r="B87" s="101">
        <v>1937</v>
      </c>
      <c r="C87" s="119">
        <f>Deaths!V44</f>
        <v>5</v>
      </c>
      <c r="D87" s="119">
        <f>Deaths!AR44</f>
        <v>2</v>
      </c>
      <c r="E87" s="119">
        <f>Deaths!BN44</f>
        <v>7</v>
      </c>
      <c r="F87" s="120">
        <f>Rates!V44</f>
        <v>0.17444480000000001</v>
      </c>
      <c r="G87" s="120">
        <f>Rates!AR44</f>
        <v>9.0713799999999997E-2</v>
      </c>
      <c r="H87" s="120">
        <f>Rates!BN44</f>
        <v>0.13255729999999999</v>
      </c>
    </row>
    <row r="88" spans="2:8">
      <c r="B88" s="101">
        <v>1938</v>
      </c>
      <c r="C88" s="119">
        <f>Deaths!V45</f>
        <v>2</v>
      </c>
      <c r="D88" s="119">
        <f>Deaths!AR45</f>
        <v>1</v>
      </c>
      <c r="E88" s="119">
        <f>Deaths!BN45</f>
        <v>3</v>
      </c>
      <c r="F88" s="120">
        <f>Rates!V45</f>
        <v>4.7556399999999999E-2</v>
      </c>
      <c r="G88" s="120">
        <f>Rates!AR45</f>
        <v>5.6321400000000001E-2</v>
      </c>
      <c r="H88" s="120">
        <f>Rates!BN45</f>
        <v>5.3153600000000002E-2</v>
      </c>
    </row>
    <row r="89" spans="2:8">
      <c r="B89" s="101">
        <v>1939</v>
      </c>
      <c r="C89" s="119">
        <f>Deaths!V46</f>
        <v>4</v>
      </c>
      <c r="D89" s="119">
        <f>Deaths!AR46</f>
        <v>3</v>
      </c>
      <c r="E89" s="119">
        <f>Deaths!BN46</f>
        <v>7</v>
      </c>
      <c r="F89" s="120">
        <f>Rates!V46</f>
        <v>0.12551609999999999</v>
      </c>
      <c r="G89" s="120">
        <f>Rates!AR46</f>
        <v>0.1077944</v>
      </c>
      <c r="H89" s="120">
        <f>Rates!BN46</f>
        <v>0.11698550000000001</v>
      </c>
    </row>
    <row r="90" spans="2:8">
      <c r="B90" s="101">
        <v>1940</v>
      </c>
      <c r="C90" s="119">
        <f>Deaths!V47</f>
        <v>1</v>
      </c>
      <c r="D90" s="119">
        <f>Deaths!AR47</f>
        <v>1</v>
      </c>
      <c r="E90" s="119">
        <f>Deaths!BN47</f>
        <v>2</v>
      </c>
      <c r="F90" s="120">
        <f>Rates!V47</f>
        <v>7.8346899999999997E-2</v>
      </c>
      <c r="G90" s="120">
        <f>Rates!AR47</f>
        <v>2.64637E-2</v>
      </c>
      <c r="H90" s="120">
        <f>Rates!BN47</f>
        <v>4.8697200000000003E-2</v>
      </c>
    </row>
    <row r="91" spans="2:8">
      <c r="B91" s="101">
        <v>1941</v>
      </c>
      <c r="C91" s="119">
        <f>Deaths!V48</f>
        <v>3</v>
      </c>
      <c r="D91" s="119">
        <f>Deaths!AR48</f>
        <v>7</v>
      </c>
      <c r="E91" s="119">
        <f>Deaths!BN48</f>
        <v>10</v>
      </c>
      <c r="F91" s="120">
        <f>Rates!V48</f>
        <v>0.20316519999999999</v>
      </c>
      <c r="G91" s="120">
        <f>Rates!AR48</f>
        <v>0.45278020000000002</v>
      </c>
      <c r="H91" s="120">
        <f>Rates!BN48</f>
        <v>0.34601140000000002</v>
      </c>
    </row>
    <row r="92" spans="2:8">
      <c r="B92" s="101">
        <v>1942</v>
      </c>
      <c r="C92" s="119">
        <f>Deaths!V49</f>
        <v>3</v>
      </c>
      <c r="D92" s="119">
        <f>Deaths!AR49</f>
        <v>3</v>
      </c>
      <c r="E92" s="119">
        <f>Deaths!BN49</f>
        <v>6</v>
      </c>
      <c r="F92" s="120">
        <f>Rates!V49</f>
        <v>0.1283021</v>
      </c>
      <c r="G92" s="120">
        <f>Rates!AR49</f>
        <v>7.8552800000000006E-2</v>
      </c>
      <c r="H92" s="120">
        <f>Rates!BN49</f>
        <v>9.9573300000000003E-2</v>
      </c>
    </row>
    <row r="93" spans="2:8">
      <c r="B93" s="101">
        <v>1943</v>
      </c>
      <c r="C93" s="119">
        <f>Deaths!V50</f>
        <v>2</v>
      </c>
      <c r="D93" s="119">
        <f>Deaths!AR50</f>
        <v>6</v>
      </c>
      <c r="E93" s="119">
        <f>Deaths!BN50</f>
        <v>8</v>
      </c>
      <c r="F93" s="120">
        <f>Rates!V50</f>
        <v>5.2604400000000003E-2</v>
      </c>
      <c r="G93" s="120">
        <f>Rates!AR50</f>
        <v>0.25581939999999997</v>
      </c>
      <c r="H93" s="120">
        <f>Rates!BN50</f>
        <v>0.1617113</v>
      </c>
    </row>
    <row r="94" spans="2:8">
      <c r="B94" s="101">
        <v>1944</v>
      </c>
      <c r="C94" s="119">
        <f>Deaths!V51</f>
        <v>2</v>
      </c>
      <c r="D94" s="119">
        <f>Deaths!AR51</f>
        <v>4</v>
      </c>
      <c r="E94" s="119">
        <f>Deaths!BN51</f>
        <v>6</v>
      </c>
      <c r="F94" s="120">
        <f>Rates!V51</f>
        <v>8.7400800000000001E-2</v>
      </c>
      <c r="G94" s="120">
        <f>Rates!AR51</f>
        <v>0.20540849999999999</v>
      </c>
      <c r="H94" s="120">
        <f>Rates!BN51</f>
        <v>0.15706020000000001</v>
      </c>
    </row>
    <row r="95" spans="2:8">
      <c r="B95" s="101">
        <v>1945</v>
      </c>
      <c r="C95" s="119">
        <f>Deaths!V52</f>
        <v>1</v>
      </c>
      <c r="D95" s="119">
        <f>Deaths!AR52</f>
        <v>2</v>
      </c>
      <c r="E95" s="119">
        <f>Deaths!BN52</f>
        <v>3</v>
      </c>
      <c r="F95" s="120">
        <f>Rates!V52</f>
        <v>2.6772000000000001E-2</v>
      </c>
      <c r="G95" s="120">
        <f>Rates!AR52</f>
        <v>7.5162900000000005E-2</v>
      </c>
      <c r="H95" s="120">
        <f>Rates!BN52</f>
        <v>5.3588799999999999E-2</v>
      </c>
    </row>
    <row r="96" spans="2:8">
      <c r="B96" s="101">
        <v>1946</v>
      </c>
      <c r="C96" s="119">
        <f>Deaths!V53</f>
        <v>1</v>
      </c>
      <c r="D96" s="119">
        <f>Deaths!AR53</f>
        <v>3</v>
      </c>
      <c r="E96" s="119">
        <f>Deaths!BN53</f>
        <v>4</v>
      </c>
      <c r="F96" s="120">
        <f>Rates!V53</f>
        <v>2.1475299999999999E-2</v>
      </c>
      <c r="G96" s="120">
        <f>Rates!AR53</f>
        <v>0.16441420000000001</v>
      </c>
      <c r="H96" s="120">
        <f>Rates!BN53</f>
        <v>0.1038661</v>
      </c>
    </row>
    <row r="97" spans="2:8">
      <c r="B97" s="101">
        <v>1947</v>
      </c>
      <c r="C97" s="119">
        <f>Deaths!V54</f>
        <v>0</v>
      </c>
      <c r="D97" s="119">
        <f>Deaths!AR54</f>
        <v>0</v>
      </c>
      <c r="E97" s="119">
        <f>Deaths!BN54</f>
        <v>0</v>
      </c>
      <c r="F97" s="120" t="str">
        <f>Rates!V54</f>
        <v>—</v>
      </c>
      <c r="G97" s="120" t="str">
        <f>Rates!AR54</f>
        <v>—</v>
      </c>
      <c r="H97" s="120" t="str">
        <f>Rates!BN54</f>
        <v>—</v>
      </c>
    </row>
    <row r="98" spans="2:8">
      <c r="B98" s="101">
        <v>1948</v>
      </c>
      <c r="C98" s="119">
        <f>Deaths!V55</f>
        <v>2</v>
      </c>
      <c r="D98" s="119">
        <f>Deaths!AR55</f>
        <v>1</v>
      </c>
      <c r="E98" s="119">
        <f>Deaths!BN55</f>
        <v>3</v>
      </c>
      <c r="F98" s="120">
        <f>Rates!V55</f>
        <v>0.1061825</v>
      </c>
      <c r="G98" s="120">
        <f>Rates!AR55</f>
        <v>2.53238E-2</v>
      </c>
      <c r="H98" s="120">
        <f>Rates!BN55</f>
        <v>5.9946399999999997E-2</v>
      </c>
    </row>
    <row r="99" spans="2:8">
      <c r="B99" s="101">
        <v>1949</v>
      </c>
      <c r="C99" s="119">
        <f>Deaths!V56</f>
        <v>2</v>
      </c>
      <c r="D99" s="119">
        <f>Deaths!AR56</f>
        <v>0</v>
      </c>
      <c r="E99" s="119">
        <f>Deaths!BN56</f>
        <v>2</v>
      </c>
      <c r="F99" s="120">
        <f>Rates!V56</f>
        <v>0.13767599999999999</v>
      </c>
      <c r="G99" s="120" t="str">
        <f>Rates!AR56</f>
        <v>—</v>
      </c>
      <c r="H99" s="120">
        <f>Rates!BN56</f>
        <v>5.7763500000000002E-2</v>
      </c>
    </row>
    <row r="100" spans="2:8">
      <c r="B100" s="101">
        <v>1950</v>
      </c>
      <c r="C100" s="119">
        <f>Deaths!V57</f>
        <v>5</v>
      </c>
      <c r="D100" s="119">
        <f>Deaths!AR57</f>
        <v>7</v>
      </c>
      <c r="E100" s="119">
        <f>Deaths!BN57</f>
        <v>12</v>
      </c>
      <c r="F100" s="120">
        <f>Rates!V57</f>
        <v>0.37794470000000002</v>
      </c>
      <c r="G100" s="120">
        <f>Rates!AR57</f>
        <v>0.26688840000000003</v>
      </c>
      <c r="H100" s="120">
        <f>Rates!BN57</f>
        <v>0.3071894</v>
      </c>
    </row>
    <row r="101" spans="2:8">
      <c r="B101" s="101">
        <v>1951</v>
      </c>
      <c r="C101" s="119">
        <f>Deaths!V58</f>
        <v>1</v>
      </c>
      <c r="D101" s="119">
        <f>Deaths!AR58</f>
        <v>1</v>
      </c>
      <c r="E101" s="119">
        <f>Deaths!BN58</f>
        <v>2</v>
      </c>
      <c r="F101" s="120">
        <f>Rates!V58</f>
        <v>5.2149500000000001E-2</v>
      </c>
      <c r="G101" s="120">
        <f>Rates!AR58</f>
        <v>1.44732E-2</v>
      </c>
      <c r="H101" s="120">
        <f>Rates!BN58</f>
        <v>2.9973300000000001E-2</v>
      </c>
    </row>
    <row r="102" spans="2:8">
      <c r="B102" s="101">
        <v>1952</v>
      </c>
      <c r="C102" s="119">
        <f>Deaths!V59</f>
        <v>6</v>
      </c>
      <c r="D102" s="119">
        <f>Deaths!AR59</f>
        <v>2</v>
      </c>
      <c r="E102" s="119">
        <f>Deaths!BN59</f>
        <v>8</v>
      </c>
      <c r="F102" s="120">
        <f>Rates!V59</f>
        <v>0.25529790000000002</v>
      </c>
      <c r="G102" s="120">
        <f>Rates!AR59</f>
        <v>6.9511199999999995E-2</v>
      </c>
      <c r="H102" s="120">
        <f>Rates!BN59</f>
        <v>0.14805769999999999</v>
      </c>
    </row>
    <row r="103" spans="2:8">
      <c r="B103" s="101">
        <v>1953</v>
      </c>
      <c r="C103" s="119">
        <f>Deaths!V60</f>
        <v>3</v>
      </c>
      <c r="D103" s="119">
        <f>Deaths!AR60</f>
        <v>3</v>
      </c>
      <c r="E103" s="119">
        <f>Deaths!BN60</f>
        <v>6</v>
      </c>
      <c r="F103" s="120">
        <f>Rates!V60</f>
        <v>0.14000670000000001</v>
      </c>
      <c r="G103" s="120">
        <f>Rates!AR60</f>
        <v>9.4671199999999997E-2</v>
      </c>
      <c r="H103" s="120">
        <f>Rates!BN60</f>
        <v>0.1122735</v>
      </c>
    </row>
    <row r="104" spans="2:8">
      <c r="B104" s="101">
        <v>1954</v>
      </c>
      <c r="C104" s="119">
        <f>Deaths!V61</f>
        <v>4</v>
      </c>
      <c r="D104" s="119">
        <f>Deaths!AR61</f>
        <v>3</v>
      </c>
      <c r="E104" s="119">
        <f>Deaths!BN61</f>
        <v>7</v>
      </c>
      <c r="F104" s="120">
        <f>Rates!V61</f>
        <v>0.16038730000000001</v>
      </c>
      <c r="G104" s="120">
        <f>Rates!AR61</f>
        <v>9.3786300000000003E-2</v>
      </c>
      <c r="H104" s="120">
        <f>Rates!BN61</f>
        <v>0.1198612</v>
      </c>
    </row>
    <row r="105" spans="2:8">
      <c r="B105" s="101">
        <v>1955</v>
      </c>
      <c r="C105" s="119">
        <f>Deaths!V62</f>
        <v>5</v>
      </c>
      <c r="D105" s="119">
        <f>Deaths!AR62</f>
        <v>6</v>
      </c>
      <c r="E105" s="119">
        <f>Deaths!BN62</f>
        <v>11</v>
      </c>
      <c r="F105" s="120">
        <f>Rates!V62</f>
        <v>0.15114159999999999</v>
      </c>
      <c r="G105" s="120">
        <f>Rates!AR62</f>
        <v>0.14972170000000001</v>
      </c>
      <c r="H105" s="120">
        <f>Rates!BN62</f>
        <v>0.14926890000000001</v>
      </c>
    </row>
    <row r="106" spans="2:8">
      <c r="B106" s="101">
        <v>1956</v>
      </c>
      <c r="C106" s="119">
        <f>Deaths!V63</f>
        <v>6</v>
      </c>
      <c r="D106" s="119">
        <f>Deaths!AR63</f>
        <v>8</v>
      </c>
      <c r="E106" s="119">
        <f>Deaths!BN63</f>
        <v>14</v>
      </c>
      <c r="F106" s="120">
        <f>Rates!V63</f>
        <v>0.1088717</v>
      </c>
      <c r="G106" s="120">
        <f>Rates!AR63</f>
        <v>0.25021979999999999</v>
      </c>
      <c r="H106" s="120">
        <f>Rates!BN63</f>
        <v>0.19810710000000001</v>
      </c>
    </row>
    <row r="107" spans="2:8">
      <c r="B107" s="101">
        <v>1957</v>
      </c>
      <c r="C107" s="119">
        <f>Deaths!V64</f>
        <v>6</v>
      </c>
      <c r="D107" s="119">
        <f>Deaths!AR64</f>
        <v>5</v>
      </c>
      <c r="E107" s="119">
        <f>Deaths!BN64</f>
        <v>11</v>
      </c>
      <c r="F107" s="120">
        <f>Rates!V64</f>
        <v>0.3008169</v>
      </c>
      <c r="G107" s="120">
        <f>Rates!AR64</f>
        <v>0.13532939999999999</v>
      </c>
      <c r="H107" s="120">
        <f>Rates!BN64</f>
        <v>0.19671920000000001</v>
      </c>
    </row>
    <row r="108" spans="2:8">
      <c r="B108" s="101">
        <v>1958</v>
      </c>
      <c r="C108" s="119">
        <f>Deaths!V65</f>
        <v>8</v>
      </c>
      <c r="D108" s="119">
        <f>Deaths!AR65</f>
        <v>7</v>
      </c>
      <c r="E108" s="119">
        <f>Deaths!BN65</f>
        <v>15</v>
      </c>
      <c r="F108" s="120">
        <f>Rates!V65</f>
        <v>0.38598189999999999</v>
      </c>
      <c r="G108" s="120">
        <f>Rates!AR65</f>
        <v>0.15835250000000001</v>
      </c>
      <c r="H108" s="120">
        <f>Rates!BN65</f>
        <v>0.24194260000000001</v>
      </c>
    </row>
    <row r="109" spans="2:8">
      <c r="B109" s="101">
        <v>1959</v>
      </c>
      <c r="C109" s="119">
        <f>Deaths!V66</f>
        <v>5</v>
      </c>
      <c r="D109" s="119">
        <f>Deaths!AR66</f>
        <v>8</v>
      </c>
      <c r="E109" s="119">
        <f>Deaths!BN66</f>
        <v>13</v>
      </c>
      <c r="F109" s="120">
        <f>Rates!V66</f>
        <v>0.15687709999999999</v>
      </c>
      <c r="G109" s="120">
        <f>Rates!AR66</f>
        <v>0.18919040000000001</v>
      </c>
      <c r="H109" s="120">
        <f>Rates!BN66</f>
        <v>0.17405599999999999</v>
      </c>
    </row>
    <row r="110" spans="2:8">
      <c r="B110" s="101">
        <v>1960</v>
      </c>
      <c r="C110" s="119">
        <f>Deaths!V67</f>
        <v>4</v>
      </c>
      <c r="D110" s="119">
        <f>Deaths!AR67</f>
        <v>3</v>
      </c>
      <c r="E110" s="119">
        <f>Deaths!BN67</f>
        <v>7</v>
      </c>
      <c r="F110" s="120">
        <f>Rates!V67</f>
        <v>0.21534159999999999</v>
      </c>
      <c r="G110" s="120">
        <f>Rates!AR67</f>
        <v>7.4880500000000003E-2</v>
      </c>
      <c r="H110" s="120">
        <f>Rates!BN67</f>
        <v>0.1258416</v>
      </c>
    </row>
    <row r="111" spans="2:8">
      <c r="B111" s="101">
        <v>1961</v>
      </c>
      <c r="C111" s="119">
        <f>Deaths!V68</f>
        <v>6</v>
      </c>
      <c r="D111" s="119">
        <f>Deaths!AR68</f>
        <v>4</v>
      </c>
      <c r="E111" s="119">
        <f>Deaths!BN68</f>
        <v>10</v>
      </c>
      <c r="F111" s="120">
        <f>Rates!V68</f>
        <v>0.22710469999999999</v>
      </c>
      <c r="G111" s="120">
        <f>Rates!AR68</f>
        <v>0.105797</v>
      </c>
      <c r="H111" s="120">
        <f>Rates!BN68</f>
        <v>0.1555512</v>
      </c>
    </row>
    <row r="112" spans="2:8">
      <c r="B112" s="101">
        <v>1962</v>
      </c>
      <c r="C112" s="119">
        <f>Deaths!V69</f>
        <v>8</v>
      </c>
      <c r="D112" s="119">
        <f>Deaths!AR69</f>
        <v>9</v>
      </c>
      <c r="E112" s="119">
        <f>Deaths!BN69</f>
        <v>17</v>
      </c>
      <c r="F112" s="120">
        <f>Rates!V69</f>
        <v>0.2834412</v>
      </c>
      <c r="G112" s="120">
        <f>Rates!AR69</f>
        <v>0.2053825</v>
      </c>
      <c r="H112" s="120">
        <f>Rates!BN69</f>
        <v>0.232769</v>
      </c>
    </row>
    <row r="113" spans="2:8">
      <c r="B113" s="101">
        <v>1963</v>
      </c>
      <c r="C113" s="119">
        <f>Deaths!V70</f>
        <v>2</v>
      </c>
      <c r="D113" s="119">
        <f>Deaths!AR70</f>
        <v>5</v>
      </c>
      <c r="E113" s="119">
        <f>Deaths!BN70</f>
        <v>7</v>
      </c>
      <c r="F113" s="120">
        <f>Rates!V70</f>
        <v>3.3113400000000001E-2</v>
      </c>
      <c r="G113" s="120">
        <f>Rates!AR70</f>
        <v>0.1250376</v>
      </c>
      <c r="H113" s="120">
        <f>Rates!BN70</f>
        <v>9.1395900000000002E-2</v>
      </c>
    </row>
    <row r="114" spans="2:8">
      <c r="B114" s="101">
        <v>1964</v>
      </c>
      <c r="C114" s="119">
        <f>Deaths!V71</f>
        <v>3</v>
      </c>
      <c r="D114" s="119">
        <f>Deaths!AR71</f>
        <v>6</v>
      </c>
      <c r="E114" s="119">
        <f>Deaths!BN71</f>
        <v>9</v>
      </c>
      <c r="F114" s="120">
        <f>Rates!V71</f>
        <v>9.3360299999999993E-2</v>
      </c>
      <c r="G114" s="120">
        <f>Rates!AR71</f>
        <v>0.1488669</v>
      </c>
      <c r="H114" s="120">
        <f>Rates!BN71</f>
        <v>0.12636249999999999</v>
      </c>
    </row>
    <row r="115" spans="2:8">
      <c r="B115" s="101">
        <v>1965</v>
      </c>
      <c r="C115" s="119">
        <f>Deaths!V72</f>
        <v>2</v>
      </c>
      <c r="D115" s="119">
        <f>Deaths!AR72</f>
        <v>9</v>
      </c>
      <c r="E115" s="119">
        <f>Deaths!BN72</f>
        <v>11</v>
      </c>
      <c r="F115" s="120">
        <f>Rates!V72</f>
        <v>4.9633400000000001E-2</v>
      </c>
      <c r="G115" s="120">
        <f>Rates!AR72</f>
        <v>0.21777189999999999</v>
      </c>
      <c r="H115" s="120">
        <f>Rates!BN72</f>
        <v>0.15236250000000001</v>
      </c>
    </row>
    <row r="116" spans="2:8">
      <c r="B116" s="101">
        <v>1966</v>
      </c>
      <c r="C116" s="119">
        <f>Deaths!V73</f>
        <v>6</v>
      </c>
      <c r="D116" s="119">
        <f>Deaths!AR73</f>
        <v>7</v>
      </c>
      <c r="E116" s="119">
        <f>Deaths!BN73</f>
        <v>13</v>
      </c>
      <c r="F116" s="120">
        <f>Rates!V73</f>
        <v>0.30295280000000002</v>
      </c>
      <c r="G116" s="120">
        <f>Rates!AR73</f>
        <v>0.1535533</v>
      </c>
      <c r="H116" s="120">
        <f>Rates!BN73</f>
        <v>0.1969216</v>
      </c>
    </row>
    <row r="117" spans="2:8">
      <c r="B117" s="101">
        <v>1967</v>
      </c>
      <c r="C117" s="119">
        <f>Deaths!V74</f>
        <v>9</v>
      </c>
      <c r="D117" s="119">
        <f>Deaths!AR74</f>
        <v>8</v>
      </c>
      <c r="E117" s="119">
        <f>Deaths!BN74</f>
        <v>17</v>
      </c>
      <c r="F117" s="120">
        <f>Rates!V74</f>
        <v>0.30904490000000001</v>
      </c>
      <c r="G117" s="120">
        <f>Rates!AR74</f>
        <v>0.17978710000000001</v>
      </c>
      <c r="H117" s="120">
        <f>Rates!BN74</f>
        <v>0.22546359999999999</v>
      </c>
    </row>
    <row r="118" spans="2:8">
      <c r="B118" s="101">
        <v>1968</v>
      </c>
      <c r="C118" s="119">
        <f>Deaths!V75</f>
        <v>5</v>
      </c>
      <c r="D118" s="119">
        <f>Deaths!AR75</f>
        <v>8</v>
      </c>
      <c r="E118" s="119">
        <f>Deaths!BN75</f>
        <v>13</v>
      </c>
      <c r="F118" s="120">
        <f>Rates!V75</f>
        <v>0.24119180000000001</v>
      </c>
      <c r="G118" s="120">
        <f>Rates!AR75</f>
        <v>0.163106</v>
      </c>
      <c r="H118" s="120">
        <f>Rates!BN75</f>
        <v>0.17661289999999999</v>
      </c>
    </row>
    <row r="119" spans="2:8">
      <c r="B119" s="101">
        <v>1969</v>
      </c>
      <c r="C119" s="119">
        <f>Deaths!V76</f>
        <v>2</v>
      </c>
      <c r="D119" s="119">
        <f>Deaths!AR76</f>
        <v>5</v>
      </c>
      <c r="E119" s="119">
        <f>Deaths!BN76</f>
        <v>7</v>
      </c>
      <c r="F119" s="120">
        <f>Rates!V76</f>
        <v>7.4786400000000003E-2</v>
      </c>
      <c r="G119" s="120">
        <f>Rates!AR76</f>
        <v>0.1197131</v>
      </c>
      <c r="H119" s="120">
        <f>Rates!BN76</f>
        <v>0.1031422</v>
      </c>
    </row>
    <row r="120" spans="2:8">
      <c r="B120" s="101">
        <v>1970</v>
      </c>
      <c r="C120" s="119">
        <f>Deaths!V77</f>
        <v>3</v>
      </c>
      <c r="D120" s="119">
        <f>Deaths!AR77</f>
        <v>7</v>
      </c>
      <c r="E120" s="119">
        <f>Deaths!BN77</f>
        <v>10</v>
      </c>
      <c r="F120" s="120">
        <f>Rates!V77</f>
        <v>8.58516E-2</v>
      </c>
      <c r="G120" s="120">
        <f>Rates!AR77</f>
        <v>0.16701440000000001</v>
      </c>
      <c r="H120" s="120">
        <f>Rates!BN77</f>
        <v>0.1378857</v>
      </c>
    </row>
    <row r="121" spans="2:8">
      <c r="B121" s="101">
        <v>1971</v>
      </c>
      <c r="C121" s="119">
        <f>Deaths!V78</f>
        <v>5</v>
      </c>
      <c r="D121" s="119">
        <f>Deaths!AR78</f>
        <v>2</v>
      </c>
      <c r="E121" s="119">
        <f>Deaths!BN78</f>
        <v>7</v>
      </c>
      <c r="F121" s="120">
        <f>Rates!V78</f>
        <v>0.20274049999999999</v>
      </c>
      <c r="G121" s="120">
        <f>Rates!AR78</f>
        <v>4.65729E-2</v>
      </c>
      <c r="H121" s="120">
        <f>Rates!BN78</f>
        <v>0.10167569999999999</v>
      </c>
    </row>
    <row r="122" spans="2:8">
      <c r="B122" s="101">
        <v>1972</v>
      </c>
      <c r="C122" s="119">
        <f>Deaths!V79</f>
        <v>7</v>
      </c>
      <c r="D122" s="119">
        <f>Deaths!AR79</f>
        <v>8</v>
      </c>
      <c r="E122" s="119">
        <f>Deaths!BN79</f>
        <v>15</v>
      </c>
      <c r="F122" s="120">
        <f>Rates!V79</f>
        <v>0.15920390000000001</v>
      </c>
      <c r="G122" s="120">
        <f>Rates!AR79</f>
        <v>0.16837460000000001</v>
      </c>
      <c r="H122" s="120">
        <f>Rates!BN79</f>
        <v>0.1724366</v>
      </c>
    </row>
    <row r="123" spans="2:8">
      <c r="B123" s="101">
        <v>1973</v>
      </c>
      <c r="C123" s="119">
        <f>Deaths!V80</f>
        <v>2</v>
      </c>
      <c r="D123" s="119">
        <f>Deaths!AR80</f>
        <v>3</v>
      </c>
      <c r="E123" s="119">
        <f>Deaths!BN80</f>
        <v>5</v>
      </c>
      <c r="F123" s="120">
        <f>Rates!V80</f>
        <v>6.88473E-2</v>
      </c>
      <c r="G123" s="120">
        <f>Rates!AR80</f>
        <v>5.9326499999999997E-2</v>
      </c>
      <c r="H123" s="120">
        <f>Rates!BN80</f>
        <v>6.2981099999999998E-2</v>
      </c>
    </row>
    <row r="124" spans="2:8">
      <c r="B124" s="101">
        <v>1974</v>
      </c>
      <c r="C124" s="119">
        <f>Deaths!V81</f>
        <v>2</v>
      </c>
      <c r="D124" s="119">
        <f>Deaths!AR81</f>
        <v>5</v>
      </c>
      <c r="E124" s="119">
        <f>Deaths!BN81</f>
        <v>7</v>
      </c>
      <c r="F124" s="120">
        <f>Rates!V81</f>
        <v>3.4122199999999998E-2</v>
      </c>
      <c r="G124" s="120">
        <f>Rates!AR81</f>
        <v>8.6827699999999994E-2</v>
      </c>
      <c r="H124" s="120">
        <f>Rates!BN81</f>
        <v>6.5082000000000001E-2</v>
      </c>
    </row>
    <row r="125" spans="2:8">
      <c r="B125" s="101">
        <v>1975</v>
      </c>
      <c r="C125" s="119">
        <f>Deaths!V82</f>
        <v>1</v>
      </c>
      <c r="D125" s="119">
        <f>Deaths!AR82</f>
        <v>7</v>
      </c>
      <c r="E125" s="119">
        <f>Deaths!BN82</f>
        <v>8</v>
      </c>
      <c r="F125" s="120">
        <f>Rates!V82</f>
        <v>3.8592799999999997E-2</v>
      </c>
      <c r="G125" s="120">
        <f>Rates!AR82</f>
        <v>0.13054740000000001</v>
      </c>
      <c r="H125" s="120">
        <f>Rates!BN82</f>
        <v>9.3726100000000007E-2</v>
      </c>
    </row>
    <row r="126" spans="2:8">
      <c r="B126" s="101">
        <v>1976</v>
      </c>
      <c r="C126" s="119">
        <f>Deaths!V83</f>
        <v>1</v>
      </c>
      <c r="D126" s="119">
        <f>Deaths!AR83</f>
        <v>2</v>
      </c>
      <c r="E126" s="119">
        <f>Deaths!BN83</f>
        <v>3</v>
      </c>
      <c r="F126" s="120">
        <f>Rates!V83</f>
        <v>2.1984099999999999E-2</v>
      </c>
      <c r="G126" s="120">
        <f>Rates!AR83</f>
        <v>3.6436099999999999E-2</v>
      </c>
      <c r="H126" s="120">
        <f>Rates!BN83</f>
        <v>3.2181800000000003E-2</v>
      </c>
    </row>
    <row r="127" spans="2:8">
      <c r="B127" s="101">
        <v>1977</v>
      </c>
      <c r="C127" s="119">
        <f>Deaths!V84</f>
        <v>1</v>
      </c>
      <c r="D127" s="119">
        <f>Deaths!AR84</f>
        <v>2</v>
      </c>
      <c r="E127" s="119">
        <f>Deaths!BN84</f>
        <v>3</v>
      </c>
      <c r="F127" s="120">
        <f>Rates!V84</f>
        <v>1.74033E-2</v>
      </c>
      <c r="G127" s="120">
        <f>Rates!AR84</f>
        <v>3.8884599999999998E-2</v>
      </c>
      <c r="H127" s="120">
        <f>Rates!BN84</f>
        <v>3.3915899999999999E-2</v>
      </c>
    </row>
    <row r="128" spans="2:8">
      <c r="B128" s="101">
        <v>1978</v>
      </c>
      <c r="C128" s="119">
        <f>Deaths!V85</f>
        <v>1</v>
      </c>
      <c r="D128" s="119">
        <f>Deaths!AR85</f>
        <v>4</v>
      </c>
      <c r="E128" s="119">
        <f>Deaths!BN85</f>
        <v>5</v>
      </c>
      <c r="F128" s="120">
        <f>Rates!V85</f>
        <v>1.49608E-2</v>
      </c>
      <c r="G128" s="120">
        <f>Rates!AR85</f>
        <v>7.6071399999999997E-2</v>
      </c>
      <c r="H128" s="120">
        <f>Rates!BN85</f>
        <v>5.6710099999999999E-2</v>
      </c>
    </row>
    <row r="129" spans="2:8">
      <c r="B129" s="101">
        <v>1979</v>
      </c>
      <c r="C129" s="119">
        <f>Deaths!V86</f>
        <v>0</v>
      </c>
      <c r="D129" s="119">
        <f>Deaths!AR86</f>
        <v>0</v>
      </c>
      <c r="E129" s="119">
        <f>Deaths!BN86</f>
        <v>0</v>
      </c>
      <c r="F129" s="120" t="str">
        <f>Rates!V86</f>
        <v>—</v>
      </c>
      <c r="G129" s="120" t="str">
        <f>Rates!AR86</f>
        <v>—</v>
      </c>
      <c r="H129" s="120" t="str">
        <f>Rates!BN86</f>
        <v>—</v>
      </c>
    </row>
    <row r="130" spans="2:8">
      <c r="B130" s="101">
        <v>1980</v>
      </c>
      <c r="C130" s="119">
        <f>Deaths!V87</f>
        <v>0</v>
      </c>
      <c r="D130" s="119">
        <f>Deaths!AR87</f>
        <v>1</v>
      </c>
      <c r="E130" s="119">
        <f>Deaths!BN87</f>
        <v>1</v>
      </c>
      <c r="F130" s="120" t="str">
        <f>Rates!V87</f>
        <v>—</v>
      </c>
      <c r="G130" s="120">
        <f>Rates!AR87</f>
        <v>1.7639100000000001E-2</v>
      </c>
      <c r="H130" s="120">
        <f>Rates!BN87</f>
        <v>1.0531E-2</v>
      </c>
    </row>
    <row r="131" spans="2:8">
      <c r="B131" s="101">
        <v>1981</v>
      </c>
      <c r="C131" s="119">
        <f>Deaths!V88</f>
        <v>0</v>
      </c>
      <c r="D131" s="119">
        <f>Deaths!AR88</f>
        <v>0</v>
      </c>
      <c r="E131" s="119">
        <f>Deaths!BN88</f>
        <v>0</v>
      </c>
      <c r="F131" s="120" t="str">
        <f>Rates!V88</f>
        <v>—</v>
      </c>
      <c r="G131" s="120" t="str">
        <f>Rates!AR88</f>
        <v>—</v>
      </c>
      <c r="H131" s="120" t="str">
        <f>Rates!BN88</f>
        <v>—</v>
      </c>
    </row>
    <row r="132" spans="2:8">
      <c r="B132" s="101">
        <v>1982</v>
      </c>
      <c r="C132" s="119">
        <f>Deaths!V89</f>
        <v>1</v>
      </c>
      <c r="D132" s="119">
        <f>Deaths!AR89</f>
        <v>0</v>
      </c>
      <c r="E132" s="119">
        <f>Deaths!BN89</f>
        <v>1</v>
      </c>
      <c r="F132" s="120">
        <f>Rates!V89</f>
        <v>2.4144100000000002E-2</v>
      </c>
      <c r="G132" s="120" t="str">
        <f>Rates!AR89</f>
        <v>—</v>
      </c>
      <c r="H132" s="120">
        <f>Rates!BN89</f>
        <v>9.8413000000000007E-3</v>
      </c>
    </row>
    <row r="133" spans="2:8">
      <c r="B133" s="101">
        <v>1983</v>
      </c>
      <c r="C133" s="119">
        <f>Deaths!V90</f>
        <v>0</v>
      </c>
      <c r="D133" s="119">
        <f>Deaths!AR90</f>
        <v>0</v>
      </c>
      <c r="E133" s="119">
        <f>Deaths!BN90</f>
        <v>0</v>
      </c>
      <c r="F133" s="120" t="str">
        <f>Rates!V90</f>
        <v>—</v>
      </c>
      <c r="G133" s="120" t="str">
        <f>Rates!AR90</f>
        <v>—</v>
      </c>
      <c r="H133" s="120" t="str">
        <f>Rates!BN90</f>
        <v>—</v>
      </c>
    </row>
    <row r="134" spans="2:8">
      <c r="B134" s="101">
        <v>1984</v>
      </c>
      <c r="C134" s="119">
        <f>Deaths!V91</f>
        <v>0</v>
      </c>
      <c r="D134" s="119">
        <f>Deaths!AR91</f>
        <v>1</v>
      </c>
      <c r="E134" s="119">
        <f>Deaths!BN91</f>
        <v>1</v>
      </c>
      <c r="F134" s="120" t="str">
        <f>Rates!V91</f>
        <v>—</v>
      </c>
      <c r="G134" s="120">
        <f>Rates!AR91</f>
        <v>1.5055600000000001E-2</v>
      </c>
      <c r="H134" s="120">
        <f>Rates!BN91</f>
        <v>9.7687E-3</v>
      </c>
    </row>
    <row r="135" spans="2:8">
      <c r="B135" s="101">
        <v>1985</v>
      </c>
      <c r="C135" s="119">
        <f>Deaths!V92</f>
        <v>0</v>
      </c>
      <c r="D135" s="119">
        <f>Deaths!AR92</f>
        <v>3</v>
      </c>
      <c r="E135" s="119">
        <f>Deaths!BN92</f>
        <v>3</v>
      </c>
      <c r="F135" s="120" t="str">
        <f>Rates!V92</f>
        <v>—</v>
      </c>
      <c r="G135" s="120">
        <f>Rates!AR92</f>
        <v>4.4465999999999999E-2</v>
      </c>
      <c r="H135" s="120">
        <f>Rates!BN92</f>
        <v>2.85136E-2</v>
      </c>
    </row>
    <row r="136" spans="2:8">
      <c r="B136" s="101">
        <v>1986</v>
      </c>
      <c r="C136" s="119">
        <f>Deaths!V93</f>
        <v>1</v>
      </c>
      <c r="D136" s="119">
        <f>Deaths!AR93</f>
        <v>0</v>
      </c>
      <c r="E136" s="119">
        <f>Deaths!BN93</f>
        <v>1</v>
      </c>
      <c r="F136" s="120">
        <f>Rates!V93</f>
        <v>1.3503100000000001E-2</v>
      </c>
      <c r="G136" s="120" t="str">
        <f>Rates!AR93</f>
        <v>—</v>
      </c>
      <c r="H136" s="120">
        <f>Rates!BN93</f>
        <v>6.8777999999999999E-3</v>
      </c>
    </row>
    <row r="137" spans="2:8">
      <c r="B137" s="101">
        <v>1987</v>
      </c>
      <c r="C137" s="119">
        <f>Deaths!V94</f>
        <v>0</v>
      </c>
      <c r="D137" s="119">
        <f>Deaths!AR94</f>
        <v>1</v>
      </c>
      <c r="E137" s="119">
        <f>Deaths!BN94</f>
        <v>1</v>
      </c>
      <c r="F137" s="120" t="str">
        <f>Rates!V94</f>
        <v>—</v>
      </c>
      <c r="G137" s="120">
        <f>Rates!AR94</f>
        <v>1.4057E-2</v>
      </c>
      <c r="H137" s="120">
        <f>Rates!BN94</f>
        <v>1.02381E-2</v>
      </c>
    </row>
    <row r="138" spans="2:8">
      <c r="B138" s="101">
        <v>1988</v>
      </c>
      <c r="C138" s="119">
        <f>Deaths!V95</f>
        <v>0</v>
      </c>
      <c r="D138" s="119">
        <f>Deaths!AR95</f>
        <v>3</v>
      </c>
      <c r="E138" s="119">
        <f>Deaths!BN95</f>
        <v>3</v>
      </c>
      <c r="F138" s="120" t="str">
        <f>Rates!V95</f>
        <v>—</v>
      </c>
      <c r="G138" s="120">
        <f>Rates!AR95</f>
        <v>3.7757600000000002E-2</v>
      </c>
      <c r="H138" s="120">
        <f>Rates!BN95</f>
        <v>2.2077599999999999E-2</v>
      </c>
    </row>
    <row r="139" spans="2:8">
      <c r="B139" s="101">
        <v>1989</v>
      </c>
      <c r="C139" s="119">
        <f>Deaths!V96</f>
        <v>2</v>
      </c>
      <c r="D139" s="119">
        <f>Deaths!AR96</f>
        <v>0</v>
      </c>
      <c r="E139" s="119">
        <f>Deaths!BN96</f>
        <v>2</v>
      </c>
      <c r="F139" s="120">
        <f>Rates!V96</f>
        <v>4.45428E-2</v>
      </c>
      <c r="G139" s="120" t="str">
        <f>Rates!AR96</f>
        <v>—</v>
      </c>
      <c r="H139" s="120">
        <f>Rates!BN96</f>
        <v>1.4852300000000001E-2</v>
      </c>
    </row>
    <row r="140" spans="2:8">
      <c r="B140" s="101">
        <v>1990</v>
      </c>
      <c r="C140" s="119">
        <f>Deaths!V97</f>
        <v>0</v>
      </c>
      <c r="D140" s="119">
        <f>Deaths!AR97</f>
        <v>3</v>
      </c>
      <c r="E140" s="119">
        <f>Deaths!BN97</f>
        <v>3</v>
      </c>
      <c r="F140" s="120" t="str">
        <f>Rates!V97</f>
        <v>—</v>
      </c>
      <c r="G140" s="120">
        <f>Rates!AR97</f>
        <v>3.6796099999999998E-2</v>
      </c>
      <c r="H140" s="120">
        <f>Rates!BN97</f>
        <v>2.1869599999999999E-2</v>
      </c>
    </row>
    <row r="141" spans="2:8">
      <c r="B141" s="101">
        <v>1991</v>
      </c>
      <c r="C141" s="119">
        <f>Deaths!V98</f>
        <v>0</v>
      </c>
      <c r="D141" s="119">
        <f>Deaths!AR98</f>
        <v>1</v>
      </c>
      <c r="E141" s="119">
        <f>Deaths!BN98</f>
        <v>1</v>
      </c>
      <c r="F141" s="120" t="str">
        <f>Rates!V98</f>
        <v>—</v>
      </c>
      <c r="G141" s="120">
        <f>Rates!AR98</f>
        <v>1.16916E-2</v>
      </c>
      <c r="H141" s="120">
        <f>Rates!BN98</f>
        <v>7.3974000000000002E-3</v>
      </c>
    </row>
    <row r="142" spans="2:8">
      <c r="B142" s="101">
        <v>1992</v>
      </c>
      <c r="C142" s="119">
        <f>Deaths!V99</f>
        <v>2</v>
      </c>
      <c r="D142" s="119">
        <f>Deaths!AR99</f>
        <v>1</v>
      </c>
      <c r="E142" s="119">
        <f>Deaths!BN99</f>
        <v>3</v>
      </c>
      <c r="F142" s="120">
        <f>Rates!V99</f>
        <v>4.5404600000000003E-2</v>
      </c>
      <c r="G142" s="120">
        <f>Rates!AR99</f>
        <v>1.18365E-2</v>
      </c>
      <c r="H142" s="120">
        <f>Rates!BN99</f>
        <v>2.3636899999999999E-2</v>
      </c>
    </row>
    <row r="143" spans="2:8">
      <c r="B143" s="101">
        <v>1993</v>
      </c>
      <c r="C143" s="119">
        <f>Deaths!V100</f>
        <v>1</v>
      </c>
      <c r="D143" s="119">
        <f>Deaths!AR100</f>
        <v>2</v>
      </c>
      <c r="E143" s="119">
        <f>Deaths!BN100</f>
        <v>3</v>
      </c>
      <c r="F143" s="120">
        <f>Rates!V100</f>
        <v>1.35742E-2</v>
      </c>
      <c r="G143" s="120">
        <f>Rates!AR100</f>
        <v>2.2484500000000001E-2</v>
      </c>
      <c r="H143" s="120">
        <f>Rates!BN100</f>
        <v>2.2762399999999999E-2</v>
      </c>
    </row>
    <row r="144" spans="2:8">
      <c r="B144" s="101">
        <v>1994</v>
      </c>
      <c r="C144" s="119">
        <f>Deaths!V101</f>
        <v>2</v>
      </c>
      <c r="D144" s="119">
        <f>Deaths!AR101</f>
        <v>2</v>
      </c>
      <c r="E144" s="119">
        <f>Deaths!BN101</f>
        <v>4</v>
      </c>
      <c r="F144" s="120">
        <f>Rates!V101</f>
        <v>3.0527599999999998E-2</v>
      </c>
      <c r="G144" s="120">
        <f>Rates!AR101</f>
        <v>2.1217099999999999E-2</v>
      </c>
      <c r="H144" s="120">
        <f>Rates!BN101</f>
        <v>2.5776899999999998E-2</v>
      </c>
    </row>
    <row r="145" spans="2:8">
      <c r="B145" s="101">
        <v>1995</v>
      </c>
      <c r="C145" s="119">
        <f>Deaths!V102</f>
        <v>1</v>
      </c>
      <c r="D145" s="119">
        <f>Deaths!AR102</f>
        <v>2</v>
      </c>
      <c r="E145" s="119">
        <f>Deaths!BN102</f>
        <v>3</v>
      </c>
      <c r="F145" s="120">
        <f>Rates!V102</f>
        <v>2.4141800000000001E-2</v>
      </c>
      <c r="G145" s="120">
        <f>Rates!AR102</f>
        <v>2.1532900000000001E-2</v>
      </c>
      <c r="H145" s="120">
        <f>Rates!BN102</f>
        <v>1.9867599999999999E-2</v>
      </c>
    </row>
    <row r="146" spans="2:8">
      <c r="B146" s="101">
        <v>1996</v>
      </c>
      <c r="C146" s="119">
        <f>Deaths!V103</f>
        <v>1</v>
      </c>
      <c r="D146" s="119">
        <f>Deaths!AR103</f>
        <v>2</v>
      </c>
      <c r="E146" s="119">
        <f>Deaths!BN103</f>
        <v>3</v>
      </c>
      <c r="F146" s="120">
        <f>Rates!V103</f>
        <v>9.9667000000000002E-3</v>
      </c>
      <c r="G146" s="120">
        <f>Rates!AR103</f>
        <v>1.9656099999999999E-2</v>
      </c>
      <c r="H146" s="120">
        <f>Rates!BN103</f>
        <v>1.7019400000000001E-2</v>
      </c>
    </row>
    <row r="147" spans="2:8">
      <c r="B147" s="101">
        <v>1997</v>
      </c>
      <c r="C147" s="119">
        <f>Deaths!V104</f>
        <v>1</v>
      </c>
      <c r="D147" s="119">
        <f>Deaths!AR104</f>
        <v>1</v>
      </c>
      <c r="E147" s="119">
        <f>Deaths!BN104</f>
        <v>2</v>
      </c>
      <c r="F147" s="120">
        <f>Rates!V104</f>
        <v>1.57179E-2</v>
      </c>
      <c r="G147" s="120">
        <f>Rates!AR104</f>
        <v>9.5017999999999995E-3</v>
      </c>
      <c r="H147" s="120">
        <f>Rates!BN104</f>
        <v>1.18438E-2</v>
      </c>
    </row>
    <row r="148" spans="2:8">
      <c r="B148" s="101">
        <v>1998</v>
      </c>
      <c r="C148" s="119">
        <f>Deaths!V105</f>
        <v>2</v>
      </c>
      <c r="D148" s="119">
        <f>Deaths!AR105</f>
        <v>3</v>
      </c>
      <c r="E148" s="119">
        <f>Deaths!BN105</f>
        <v>5</v>
      </c>
      <c r="F148" s="120">
        <f>Rates!V105</f>
        <v>2.8835699999999999E-2</v>
      </c>
      <c r="G148" s="120">
        <f>Rates!AR105</f>
        <v>2.6915000000000001E-2</v>
      </c>
      <c r="H148" s="120">
        <f>Rates!BN105</f>
        <v>2.9616900000000002E-2</v>
      </c>
    </row>
    <row r="149" spans="2:8">
      <c r="B149" s="101">
        <v>1999</v>
      </c>
      <c r="C149" s="119">
        <f>Deaths!V106</f>
        <v>0</v>
      </c>
      <c r="D149" s="119">
        <f>Deaths!AR106</f>
        <v>5</v>
      </c>
      <c r="E149" s="119">
        <f>Deaths!BN106</f>
        <v>5</v>
      </c>
      <c r="F149" s="120" t="str">
        <f>Rates!V106</f>
        <v>—</v>
      </c>
      <c r="G149" s="120">
        <f>Rates!AR106</f>
        <v>4.6385700000000002E-2</v>
      </c>
      <c r="H149" s="120">
        <f>Rates!BN106</f>
        <v>2.7856200000000001E-2</v>
      </c>
    </row>
    <row r="150" spans="2:8">
      <c r="B150" s="101">
        <v>2000</v>
      </c>
      <c r="C150" s="119">
        <f>Deaths!V107</f>
        <v>0</v>
      </c>
      <c r="D150" s="119">
        <f>Deaths!AR107</f>
        <v>1</v>
      </c>
      <c r="E150" s="119">
        <f>Deaths!BN107</f>
        <v>1</v>
      </c>
      <c r="F150" s="120" t="str">
        <f>Rates!V107</f>
        <v>—</v>
      </c>
      <c r="G150" s="120">
        <f>Rates!AR107</f>
        <v>7.8483000000000008E-3</v>
      </c>
      <c r="H150" s="120">
        <f>Rates!BN107</f>
        <v>5.4406000000000003E-3</v>
      </c>
    </row>
    <row r="151" spans="2:8">
      <c r="B151" s="101">
        <v>2001</v>
      </c>
      <c r="C151" s="119">
        <f>Deaths!V108</f>
        <v>2</v>
      </c>
      <c r="D151" s="119">
        <f>Deaths!AR108</f>
        <v>1</v>
      </c>
      <c r="E151" s="119">
        <f>Deaths!BN108</f>
        <v>3</v>
      </c>
      <c r="F151" s="120">
        <f>Rates!V108</f>
        <v>2.73388E-2</v>
      </c>
      <c r="G151" s="120">
        <f>Rates!AR108</f>
        <v>7.5037999999999997E-3</v>
      </c>
      <c r="H151" s="120">
        <f>Rates!BN108</f>
        <v>1.5558600000000001E-2</v>
      </c>
    </row>
    <row r="152" spans="2:8">
      <c r="B152" s="101">
        <v>2002</v>
      </c>
      <c r="C152" s="119">
        <f>Deaths!V109</f>
        <v>1</v>
      </c>
      <c r="D152" s="119">
        <f>Deaths!AR109</f>
        <v>1</v>
      </c>
      <c r="E152" s="119">
        <f>Deaths!BN109</f>
        <v>2</v>
      </c>
      <c r="F152" s="120">
        <f>Rates!V109</f>
        <v>1.6145E-2</v>
      </c>
      <c r="G152" s="120">
        <f>Rates!AR109</f>
        <v>1.0148000000000001E-2</v>
      </c>
      <c r="H152" s="120">
        <f>Rates!BN109</f>
        <v>1.01184E-2</v>
      </c>
    </row>
    <row r="153" spans="2:8">
      <c r="B153" s="101">
        <v>2003</v>
      </c>
      <c r="C153" s="119">
        <f>Deaths!V110</f>
        <v>2</v>
      </c>
      <c r="D153" s="119">
        <f>Deaths!AR110</f>
        <v>6</v>
      </c>
      <c r="E153" s="119">
        <f>Deaths!BN110</f>
        <v>8</v>
      </c>
      <c r="F153" s="120">
        <f>Rates!V110</f>
        <v>3.1355300000000003E-2</v>
      </c>
      <c r="G153" s="120">
        <f>Rates!AR110</f>
        <v>5.0143699999999999E-2</v>
      </c>
      <c r="H153" s="120">
        <f>Rates!BN110</f>
        <v>3.9699600000000002E-2</v>
      </c>
    </row>
    <row r="154" spans="2:8">
      <c r="B154" s="101">
        <v>2004</v>
      </c>
      <c r="C154" s="119">
        <f>Deaths!V111</f>
        <v>2</v>
      </c>
      <c r="D154" s="119">
        <f>Deaths!AR111</f>
        <v>7</v>
      </c>
      <c r="E154" s="119">
        <f>Deaths!BN111</f>
        <v>9</v>
      </c>
      <c r="F154" s="120">
        <f>Rates!V111</f>
        <v>3.0431300000000001E-2</v>
      </c>
      <c r="G154" s="120">
        <f>Rates!AR111</f>
        <v>5.39713E-2</v>
      </c>
      <c r="H154" s="120">
        <f>Rates!BN111</f>
        <v>4.3663599999999997E-2</v>
      </c>
    </row>
    <row r="155" spans="2:8">
      <c r="B155" s="101">
        <v>2005</v>
      </c>
      <c r="C155" s="119">
        <f>Deaths!V112</f>
        <v>1</v>
      </c>
      <c r="D155" s="119">
        <f>Deaths!AR112</f>
        <v>3</v>
      </c>
      <c r="E155" s="119">
        <f>Deaths!BN112</f>
        <v>4</v>
      </c>
      <c r="F155" s="120">
        <f>Rates!V112</f>
        <v>1.4156500000000001E-2</v>
      </c>
      <c r="G155" s="120">
        <f>Rates!AR112</f>
        <v>2.0563700000000001E-2</v>
      </c>
      <c r="H155" s="120">
        <f>Rates!BN112</f>
        <v>1.7901799999999999E-2</v>
      </c>
    </row>
    <row r="156" spans="2:8">
      <c r="B156" s="101">
        <v>2006</v>
      </c>
      <c r="C156" s="119">
        <f>Deaths!V113</f>
        <v>3</v>
      </c>
      <c r="D156" s="119">
        <f>Deaths!AR113</f>
        <v>2</v>
      </c>
      <c r="E156" s="119">
        <f>Deaths!BN113</f>
        <v>5</v>
      </c>
      <c r="F156" s="120">
        <f>Rates!V113</f>
        <v>3.4880500000000002E-2</v>
      </c>
      <c r="G156" s="120">
        <f>Rates!AR113</f>
        <v>1.26842E-2</v>
      </c>
      <c r="H156" s="120">
        <f>Rates!BN113</f>
        <v>2.3023600000000002E-2</v>
      </c>
    </row>
    <row r="157" spans="2:8">
      <c r="B157" s="101">
        <v>2007</v>
      </c>
      <c r="C157" s="119">
        <f>Deaths!V114</f>
        <v>2</v>
      </c>
      <c r="D157" s="119">
        <f>Deaths!AR114</f>
        <v>1</v>
      </c>
      <c r="E157" s="119">
        <f>Deaths!BN114</f>
        <v>3</v>
      </c>
      <c r="F157" s="120">
        <f>Rates!V114</f>
        <v>2.4634400000000001E-2</v>
      </c>
      <c r="G157" s="120">
        <f>Rates!AR114</f>
        <v>6.0397000000000003E-3</v>
      </c>
      <c r="H157" s="120">
        <f>Rates!BN114</f>
        <v>1.2157599999999999E-2</v>
      </c>
    </row>
    <row r="158" spans="2:8">
      <c r="B158" s="101">
        <v>2008</v>
      </c>
      <c r="C158" s="119">
        <f>Deaths!V115</f>
        <v>7</v>
      </c>
      <c r="D158" s="119">
        <f>Deaths!AR115</f>
        <v>4</v>
      </c>
      <c r="E158" s="119">
        <f>Deaths!BN115</f>
        <v>11</v>
      </c>
      <c r="F158" s="120">
        <f>Rates!V115</f>
        <v>7.31546E-2</v>
      </c>
      <c r="G158" s="120">
        <f>Rates!AR115</f>
        <v>2.92632E-2</v>
      </c>
      <c r="H158" s="120">
        <f>Rates!BN115</f>
        <v>4.7746799999999999E-2</v>
      </c>
    </row>
    <row r="159" spans="2:8">
      <c r="B159" s="101">
        <v>2009</v>
      </c>
      <c r="C159" s="119">
        <f>Deaths!V116</f>
        <v>1</v>
      </c>
      <c r="D159" s="119">
        <f>Deaths!AR116</f>
        <v>4</v>
      </c>
      <c r="E159" s="119">
        <f>Deaths!BN116</f>
        <v>5</v>
      </c>
      <c r="F159" s="120">
        <f>Rates!V116</f>
        <v>1.1017600000000001E-2</v>
      </c>
      <c r="G159" s="120">
        <f>Rates!AR116</f>
        <v>2.9270899999999999E-2</v>
      </c>
      <c r="H159" s="120">
        <f>Rates!BN116</f>
        <v>1.9690099999999999E-2</v>
      </c>
    </row>
    <row r="160" spans="2:8">
      <c r="B160" s="101">
        <v>2010</v>
      </c>
      <c r="C160" s="119">
        <f>Deaths!V117</f>
        <v>2</v>
      </c>
      <c r="D160" s="119">
        <f>Deaths!AR117</f>
        <v>1</v>
      </c>
      <c r="E160" s="119">
        <f>Deaths!BN117</f>
        <v>3</v>
      </c>
      <c r="F160" s="120">
        <f>Rates!V117</f>
        <v>2.0766300000000001E-2</v>
      </c>
      <c r="G160" s="120">
        <f>Rates!AR117</f>
        <v>5.3577E-3</v>
      </c>
      <c r="H160" s="120">
        <f>Rates!BN117</f>
        <v>1.06023E-2</v>
      </c>
    </row>
    <row r="161" spans="2:8">
      <c r="B161" s="101">
        <v>2011</v>
      </c>
      <c r="C161" s="119">
        <f>Deaths!V118</f>
        <v>1</v>
      </c>
      <c r="D161" s="119">
        <f>Deaths!AR118</f>
        <v>7</v>
      </c>
      <c r="E161" s="119">
        <f>Deaths!BN118</f>
        <v>8</v>
      </c>
      <c r="F161" s="120">
        <f>Rates!V118</f>
        <v>7.8487999999999995E-3</v>
      </c>
      <c r="G161" s="120">
        <f>Rates!AR118</f>
        <v>3.6152999999999998E-2</v>
      </c>
      <c r="H161" s="120">
        <f>Rates!BN118</f>
        <v>2.75854E-2</v>
      </c>
    </row>
    <row r="162" spans="2:8">
      <c r="B162" s="112">
        <f>IF($D$8&gt;=2012,2012,"")</f>
        <v>2012</v>
      </c>
      <c r="C162" s="119">
        <f>Deaths!V119</f>
        <v>4</v>
      </c>
      <c r="D162" s="119">
        <f>Deaths!AR119</f>
        <v>5</v>
      </c>
      <c r="E162" s="119">
        <f>Deaths!BN119</f>
        <v>9</v>
      </c>
      <c r="F162" s="120">
        <f>Rates!V119</f>
        <v>3.5564900000000003E-2</v>
      </c>
      <c r="G162" s="120">
        <f>Rates!AR119</f>
        <v>2.8754200000000001E-2</v>
      </c>
      <c r="H162" s="120">
        <f>Rates!BN119</f>
        <v>3.23069E-2</v>
      </c>
    </row>
    <row r="163" spans="2:8">
      <c r="B163" s="112">
        <f>IF($D$8&gt;=2013,2013,"")</f>
        <v>2013</v>
      </c>
      <c r="C163" s="119">
        <f>Deaths!V120</f>
        <v>1</v>
      </c>
      <c r="D163" s="119">
        <f>Deaths!AR120</f>
        <v>3</v>
      </c>
      <c r="E163" s="119">
        <f>Deaths!BN120</f>
        <v>4</v>
      </c>
      <c r="F163" s="120">
        <f>Rates!V120</f>
        <v>8.7848000000000006E-3</v>
      </c>
      <c r="G163" s="120">
        <f>Rates!AR120</f>
        <v>1.6445000000000001E-2</v>
      </c>
      <c r="H163" s="120">
        <f>Rates!BN120</f>
        <v>1.31798E-2</v>
      </c>
    </row>
    <row r="164" spans="2:8">
      <c r="B164" s="112">
        <f>IF($D$8&gt;=2014,2014,"")</f>
        <v>2014</v>
      </c>
      <c r="C164" s="119">
        <f>Deaths!V121</f>
        <v>6</v>
      </c>
      <c r="D164" s="119">
        <f>Deaths!AR121</f>
        <v>6</v>
      </c>
      <c r="E164" s="119">
        <f>Deaths!BN121</f>
        <v>12</v>
      </c>
      <c r="F164" s="120">
        <f>Rates!V121</f>
        <v>5.0683199999999998E-2</v>
      </c>
      <c r="G164" s="120">
        <f>Rates!AR121</f>
        <v>3.2337299999999999E-2</v>
      </c>
      <c r="H164" s="120">
        <f>Rates!BN121</f>
        <v>3.8969499999999997E-2</v>
      </c>
    </row>
    <row r="165" spans="2:8">
      <c r="B165" s="112">
        <f>IF($D$8&gt;=2015,2015,"")</f>
        <v>2015</v>
      </c>
      <c r="C165" s="119">
        <f>Deaths!V122</f>
        <v>3</v>
      </c>
      <c r="D165" s="119">
        <f>Deaths!AR122</f>
        <v>3</v>
      </c>
      <c r="E165" s="119">
        <f>Deaths!BN122</f>
        <v>6</v>
      </c>
      <c r="F165" s="120">
        <f>Rates!V122</f>
        <v>2.4504399999999999E-2</v>
      </c>
      <c r="G165" s="120">
        <f>Rates!AR122</f>
        <v>1.37977E-2</v>
      </c>
      <c r="H165" s="120">
        <f>Rates!BN122</f>
        <v>1.9922499999999999E-2</v>
      </c>
    </row>
    <row r="166" spans="2:8">
      <c r="B166" s="112">
        <f>IF($D$8&gt;=2016,2016,"")</f>
        <v>2016</v>
      </c>
      <c r="C166" s="119">
        <f>Deaths!V123</f>
        <v>2</v>
      </c>
      <c r="D166" s="119">
        <f>Deaths!AR123</f>
        <v>5</v>
      </c>
      <c r="E166" s="119">
        <f>Deaths!BN123</f>
        <v>7</v>
      </c>
      <c r="F166" s="120">
        <f>Rates!V123</f>
        <v>1.42638E-2</v>
      </c>
      <c r="G166" s="120">
        <f>Rates!AR123</f>
        <v>2.58088E-2</v>
      </c>
      <c r="H166" s="120">
        <f>Rates!BN123</f>
        <v>2.15061E-2</v>
      </c>
    </row>
    <row r="167" spans="2:8">
      <c r="B167" s="112">
        <f>IF($D$8&gt;=2017,2017,"")</f>
        <v>2017</v>
      </c>
      <c r="C167" s="119">
        <f>Deaths!V124</f>
        <v>4</v>
      </c>
      <c r="D167" s="119">
        <f>Deaths!AR124</f>
        <v>7</v>
      </c>
      <c r="E167" s="119">
        <f>Deaths!BN124</f>
        <v>11</v>
      </c>
      <c r="F167" s="120">
        <f>Rates!V124</f>
        <v>3.0143900000000001E-2</v>
      </c>
      <c r="G167" s="120">
        <f>Rates!AR124</f>
        <v>3.4289600000000003E-2</v>
      </c>
      <c r="H167" s="120">
        <f>Rates!BN124</f>
        <v>3.3792599999999999E-2</v>
      </c>
    </row>
    <row r="168" spans="2:8">
      <c r="B168" s="112">
        <f>IF($D$8&gt;=2018,2018,"")</f>
        <v>2018</v>
      </c>
      <c r="C168" s="119">
        <f>Deaths!V125</f>
        <v>2</v>
      </c>
      <c r="D168" s="119">
        <f>Deaths!AR125</f>
        <v>7</v>
      </c>
      <c r="E168" s="119">
        <f>Deaths!BN125</f>
        <v>9</v>
      </c>
      <c r="F168" s="120">
        <f>Rates!V125</f>
        <v>1.4972299999999999E-2</v>
      </c>
      <c r="G168" s="120">
        <f>Rates!AR125</f>
        <v>3.0886799999999999E-2</v>
      </c>
      <c r="H168" s="120">
        <f>Rates!BN125</f>
        <v>2.5807900000000002E-2</v>
      </c>
    </row>
    <row r="169" spans="2:8">
      <c r="B169" s="112">
        <f>IF($D$8&gt;=2019,2019,"")</f>
        <v>2019</v>
      </c>
      <c r="C169" s="119">
        <f>Deaths!V126</f>
        <v>1</v>
      </c>
      <c r="D169" s="119">
        <f>Deaths!AR126</f>
        <v>8</v>
      </c>
      <c r="E169" s="119">
        <f>Deaths!BN126</f>
        <v>9</v>
      </c>
      <c r="F169" s="120">
        <f>Rates!V126</f>
        <v>7.0492999999999997E-3</v>
      </c>
      <c r="G169" s="120">
        <f>Rates!AR126</f>
        <v>3.6681999999999999E-2</v>
      </c>
      <c r="H169" s="120">
        <f>Rates!BN126</f>
        <v>2.49266E-2</v>
      </c>
    </row>
    <row r="170" spans="2:8">
      <c r="B170" s="112">
        <f>IF($D$8&gt;=2020,2020,"")</f>
        <v>2020</v>
      </c>
      <c r="C170" s="119">
        <f>Deaths!V127</f>
        <v>4</v>
      </c>
      <c r="D170" s="119">
        <f>Deaths!AR127</f>
        <v>3</v>
      </c>
      <c r="E170" s="119">
        <f>Deaths!BN127</f>
        <v>7</v>
      </c>
      <c r="F170" s="120">
        <f>Rates!V127</f>
        <v>2.7576300000000002E-2</v>
      </c>
      <c r="G170" s="120">
        <f>Rates!AR127</f>
        <v>1.45113E-2</v>
      </c>
      <c r="H170" s="120">
        <f>Rates!BN127</f>
        <v>1.9634100000000002E-2</v>
      </c>
    </row>
    <row r="171" spans="2:8">
      <c r="B171" s="112">
        <f>IF($D$8&gt;=2021,2021,"")</f>
        <v>2021</v>
      </c>
      <c r="C171" s="119">
        <f>Deaths!V128</f>
        <v>2</v>
      </c>
      <c r="D171" s="119">
        <f>Deaths!AR128</f>
        <v>7</v>
      </c>
      <c r="E171" s="119">
        <f>Deaths!BN128</f>
        <v>9</v>
      </c>
      <c r="F171" s="120">
        <f>Rates!V128</f>
        <v>1.3344399999999999E-2</v>
      </c>
      <c r="G171" s="120">
        <f>Rates!AR128</f>
        <v>3.09433E-2</v>
      </c>
      <c r="H171" s="120">
        <f>Rates!BN128</f>
        <v>2.4135400000000001E-2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0.10222059999999999</v>
      </c>
      <c r="H184" s="125">
        <f>INDEX($B$57:$H$175,MATCH($C$184,$B$57:$B$175,0),7)</f>
        <v>4.6540600000000001E-2</v>
      </c>
    </row>
    <row r="185" spans="2:8">
      <c r="B185" s="49" t="s">
        <v>67</v>
      </c>
      <c r="C185" s="124">
        <f>'Interactive summary tables'!$G$10</f>
        <v>2021</v>
      </c>
      <c r="D185" s="28"/>
      <c r="E185" s="49" t="s">
        <v>72</v>
      </c>
      <c r="F185" s="125">
        <f>INDEX($B$57:$H$175,MATCH($C$185,$B$57:$B$175,0),5)</f>
        <v>1.3344399999999999E-2</v>
      </c>
      <c r="G185" s="125">
        <f>INDEX($B$57:$H$175,MATCH($C$185,$B$57:$B$175,0),6)</f>
        <v>3.09433E-2</v>
      </c>
      <c r="H185" s="125">
        <f>INDEX($B$57:$H$175,MATCH($C$185,$B$57:$B$175,0),7)</f>
        <v>2.4135400000000001E-2</v>
      </c>
    </row>
    <row r="186" spans="2:8">
      <c r="B186" s="48"/>
      <c r="C186" s="124"/>
      <c r="D186" s="28"/>
      <c r="E186" s="49" t="s">
        <v>74</v>
      </c>
      <c r="F186" s="126" t="str">
        <f>IF(F$184="—","–",IF($C$185&lt;=$C$184,"–",(F$185-F$184)/F$184))</f>
        <v>–</v>
      </c>
      <c r="G186" s="126">
        <f>IF(G$184="—","–",IF($C$185&lt;=$C$184,"–",(G$185-G$184)/G$184))</f>
        <v>-0.69728900045587672</v>
      </c>
      <c r="H186" s="126">
        <f>IF(H$184="—","–",IF($C$185&lt;=$C$184,"–",(H$185-H$184)/H$184))</f>
        <v>-0.4814119285097313</v>
      </c>
    </row>
    <row r="187" spans="2:8">
      <c r="B187" s="49" t="s">
        <v>76</v>
      </c>
      <c r="C187" s="124">
        <f>$C$185-$C$184</f>
        <v>114</v>
      </c>
      <c r="D187" s="28"/>
      <c r="E187" s="49" t="s">
        <v>73</v>
      </c>
      <c r="F187" s="126" t="str">
        <f>IF(F$184="—","–",IF($C$185&lt;=$C$184,"–",((F$185/F$184)^(1/($C$185-$C$184))-1)))</f>
        <v>–</v>
      </c>
      <c r="G187" s="126">
        <f>IF(G$184="—","–",IF($C$185&lt;=$C$184,"–",((G$185/G$184)^(1/($C$185-$C$184))-1)))</f>
        <v>-1.0427504633696238E-2</v>
      </c>
      <c r="H187" s="126">
        <f>IF(H$184="—","–",IF($C$185&lt;=$C$184,"-",((H$185/H$184)^(1/($C$185-$C$184))-1)))</f>
        <v>-5.7434901665507354E-3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eye and adnexa (ICD-10 H00–H59)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eye and adnexa (ICD-10 H00–H59)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'[AIHW-PHE-229-GRIM0700.xlsx]Deaths'!$C$14</v>
      </c>
      <c r="G207" s="136" t="str">
        <f ca="1">CELL("address",INDEX(Deaths!$Y$7:$AP$132,MATCH($C$207,Deaths!$B$7:$B$132,0),MATCH($C$210,Deaths!$Y$6:$AP$6,0)))</f>
        <v>'[AIHW-PHE-229-GRIM0700.xlsx]Deaths'!$Y$14</v>
      </c>
      <c r="H207" s="136" t="str">
        <f ca="1">CELL("address",INDEX(Deaths!$AU$7:$BL$132,MATCH($C$207,Deaths!$B$7:$B$132,0),MATCH($C$210,Deaths!$AU$6:$BL$6,0)))</f>
        <v>'[AIHW-PHE-229-GRIM0700.xlsx]Deaths'!$AU$14</v>
      </c>
    </row>
    <row r="208" spans="2:8">
      <c r="B208" s="53" t="s">
        <v>67</v>
      </c>
      <c r="C208" s="135">
        <f>'Interactive summary tables'!$E$34</f>
        <v>2021</v>
      </c>
      <c r="D208" s="17"/>
      <c r="E208" s="17" t="s">
        <v>87</v>
      </c>
      <c r="F208" s="136" t="str">
        <f ca="1">CELL("address",INDEX(Deaths!$C$7:$T$132,MATCH($C$208,Deaths!$B$7:$B$132,0),MATCH($C$211,Deaths!$C$6:$T$6,0)))</f>
        <v>'[AIHW-PHE-229-GRIM0700.xlsx]Deaths'!$T$128</v>
      </c>
      <c r="G208" s="136" t="str">
        <f ca="1">CELL("address",INDEX(Deaths!$Y$7:$AP$132,MATCH($C$208,Deaths!$B$7:$B$132,0),MATCH($C$211,Deaths!$Y$6:$AP$6,0)))</f>
        <v>'[AIHW-PHE-229-GRIM0700.xlsx]Deaths'!$AP$128</v>
      </c>
      <c r="H208" s="136" t="str">
        <f ca="1">CELL("address",INDEX(Deaths!$AU$7:$BL$132,MATCH($C$208,Deaths!$B$7:$B$132,0),MATCH($C$211,Deaths!$AU$6:$BL$6,0)))</f>
        <v>'[AIHW-PHE-229-GRIM0700.xlsx]Deaths'!$BL$128</v>
      </c>
    </row>
    <row r="209" spans="2:8">
      <c r="B209" s="53"/>
      <c r="C209" s="135"/>
      <c r="D209" s="17"/>
      <c r="E209" s="17" t="s">
        <v>93</v>
      </c>
      <c r="F209" s="137">
        <f ca="1">SUM(INDIRECT(F$207,1):INDIRECT(F$208,1))</f>
        <v>269</v>
      </c>
      <c r="G209" s="138">
        <f ca="1">SUM(INDIRECT(G$207,1):INDIRECT(G$208,1))</f>
        <v>358</v>
      </c>
      <c r="H209" s="138">
        <f ca="1">SUM(INDIRECT(H$207,1):INDIRECT(H$208,1))</f>
        <v>627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'[AIHW-PHE-229-GRIM0700.xlsx]Populations'!$D$23</v>
      </c>
      <c r="G211" s="136" t="str">
        <f ca="1">CELL("address",INDEX(Populations!$Y$16:$AP$141,MATCH($C$207,Populations!$C$16:$C$141,0),MATCH($C$210,Populations!$Y$15:$AP$15,0)))</f>
        <v>'[AIHW-PHE-229-GRIM0700.xlsx]Populations'!$Y$23</v>
      </c>
      <c r="H211" s="136" t="str">
        <f ca="1">CELL("address",INDEX(Populations!$AT$16:$BK$141,MATCH($C$207,Populations!$C$16:$C$141,0),MATCH($C$210,Populations!$AT$15:$BK$15,0)))</f>
        <v>'[AIHW-PHE-229-GRIM0700.xlsx]Populations'!$AT$23</v>
      </c>
    </row>
    <row r="212" spans="2:8">
      <c r="B212" s="53"/>
      <c r="C212" s="17"/>
      <c r="D212" s="17"/>
      <c r="E212" s="17" t="s">
        <v>87</v>
      </c>
      <c r="F212" s="136" t="str">
        <f ca="1">CELL("address",INDEX(Populations!$D$16:$U$141,MATCH($C$208,Populations!$C$16:$C$141,0),MATCH($C$211,Populations!$D$15:$U$15,0)))</f>
        <v>'[AIHW-PHE-229-GRIM0700.xlsx]Populations'!$U$137</v>
      </c>
      <c r="G212" s="136" t="str">
        <f ca="1">CELL("address",INDEX(Populations!$Y$16:$AP$141,MATCH($C$208,Populations!$C$16:$C$141,0),MATCH($C$211,Populations!$Y$15:$AP$15,0)))</f>
        <v>'[AIHW-PHE-229-GRIM0700.xlsx]Populations'!$AP$137</v>
      </c>
      <c r="H212" s="136" t="str">
        <f ca="1">CELL("address",INDEX(Populations!$AT$16:$BK$141,MATCH($C$208,Populations!$C$16:$C$141,0),MATCH($C$211,Populations!$AT$15:$BK$15,0)))</f>
        <v>'[AIHW-PHE-229-GRIM0700.xlsx]Populations'!$BK$137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3.7614123268785243E-2</v>
      </c>
      <c r="G215" s="140">
        <f t="shared" ref="G215:H215" ca="1" si="2">IF($C$208&lt;$C$207,"-",IF($C$214&lt;$C$213,"-",G$209/G$213*100000))</f>
        <v>5.023780239173449E-2</v>
      </c>
      <c r="H215" s="140">
        <f t="shared" ca="1" si="2"/>
        <v>4.3914707022389483E-2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eye and adnexa (ICD-10 H00–H59)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eye and adnexa (ICD-10 H00–H59)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eye and adnexa (ICD-10 H00–H59)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eye and adnexa (ICD-10 H00–H59)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eye and adnexa (ICD-10 H00–H59)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FDB88EF-589A-4FA1-9209-F72BED0B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